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2"/>
  </bookViews>
  <sheets>
    <sheet name="Инструкция" sheetId="1" r:id="rId1"/>
    <sheet name="Справочники" sheetId="2" r:id="rId2"/>
    <sheet name="Инвестиционная" sheetId="3" r:id="rId3"/>
    <sheet name="Комментарии" sheetId="4" r:id="rId4"/>
    <sheet name="Проверка" sheetId="5" r:id="rId5"/>
    <sheet name="TEHSHEET" sheetId="6" state="veryHidden" r:id="rId6"/>
    <sheet name="et_union" sheetId="7" state="veryHidden" r:id="rId7"/>
    <sheet name="REESTR" sheetId="8" state="veryHidden" r:id="rId8"/>
    <sheet name="REESTR_START" sheetId="9" state="veryHidden" r:id="rId9"/>
    <sheet name="REESTR_ORG" sheetId="10" state="veryHidden" r:id="rId10"/>
    <sheet name="modButtonClick" sheetId="11" state="veryHidden" r:id="rId11"/>
  </sheets>
  <definedNames>
    <definedName name="fil">'Справочники'!$H$15</definedName>
    <definedName name="inn">'Справочники'!$G$13</definedName>
    <definedName name="kom_et">'et_union'!$A$8:$U$17</definedName>
    <definedName name="kpp">'Справочники'!$H$13</definedName>
    <definedName name="KV">'TEHSHEET'!$N$5:$N$8</definedName>
    <definedName name="LIST_MR_MO_OKTMO">'REESTR'!$A$2:$C$292</definedName>
    <definedName name="LIST_ORG_WARM">'REESTR_ORG'!$A$2:$H$180</definedName>
    <definedName name="mo">'Справочники'!$F$10</definedName>
    <definedName name="MO_LIST_10">'REESTR'!$B$55</definedName>
    <definedName name="MO_LIST_11">'REESTR'!$B$56</definedName>
    <definedName name="MO_LIST_12">'REESTR'!$B$57:$B$64</definedName>
    <definedName name="MO_LIST_13">'REESTR'!$B$65:$B$75</definedName>
    <definedName name="MO_LIST_14">'REESTR'!$B$76:$B$79</definedName>
    <definedName name="MO_LIST_15">'REESTR'!$B$80:$B$90</definedName>
    <definedName name="MO_LIST_16">'REESTR'!$B$91:$B$97</definedName>
    <definedName name="MO_LIST_17">'REESTR'!$B$98:$B$106</definedName>
    <definedName name="MO_LIST_18">'REESTR'!$B$107:$B$113</definedName>
    <definedName name="MO_LIST_19">'REESTR'!$B$114:$B$128</definedName>
    <definedName name="MO_LIST_2">'REESTR'!$B$2:$B$13</definedName>
    <definedName name="MO_LIST_20">'REESTR'!$B$129:$B$138</definedName>
    <definedName name="MO_LIST_21">'REESTR'!$B$139:$B$147</definedName>
    <definedName name="MO_LIST_22">'REESTR'!$B$148:$B$155</definedName>
    <definedName name="MO_LIST_23">'REESTR'!$B$156:$B$169</definedName>
    <definedName name="MO_LIST_24">'REESTR'!$B$170:$B$183</definedName>
    <definedName name="MO_LIST_25">'REESTR'!$B$184:$B$192</definedName>
    <definedName name="MO_LIST_26">'REESTR'!$B$193:$B$208</definedName>
    <definedName name="MO_LIST_27">'REESTR'!$B$209</definedName>
    <definedName name="MO_LIST_28">'REESTR'!$B$210:$B$229</definedName>
    <definedName name="MO_LIST_29">'REESTR'!$B$230:$B$236</definedName>
    <definedName name="MO_LIST_3">'REESTR'!$B$14:$B$29</definedName>
    <definedName name="MO_LIST_30">'REESTR'!$B$237:$B$245</definedName>
    <definedName name="MO_LIST_31">'REESTR'!$B$246:$B$256</definedName>
    <definedName name="MO_LIST_32">'REESTR'!$B$257:$B$264</definedName>
    <definedName name="MO_LIST_33">'REESTR'!$B$265:$B$273</definedName>
    <definedName name="MO_LIST_34">'REESTR'!$B$274:$B$282</definedName>
    <definedName name="MO_LIST_35">'REESTR'!$B$283:$B$292</definedName>
    <definedName name="MO_LIST_36">'REESTR'!#REF!</definedName>
    <definedName name="MO_LIST_37">'REESTR'!#REF!</definedName>
    <definedName name="MO_LIST_38">'REESTR'!#REF!</definedName>
    <definedName name="MO_LIST_39">'REESTR'!#REF!</definedName>
    <definedName name="MO_LIST_4">'REESTR'!$B$30:$B$40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5">'REESTR'!$B$41:$B$48</definedName>
    <definedName name="MO_LIST_6">'REESTR'!$B$49</definedName>
    <definedName name="MO_LIST_7">'REESTR'!$B$50:$B$51</definedName>
    <definedName name="MO_LIST_8">'REESTR'!$B$52</definedName>
    <definedName name="MO_LIST_9">'REESTR'!$B$53:$B$54</definedName>
    <definedName name="MO_LIST1">'REESTR'!$D$2:$D$24</definedName>
    <definedName name="mo_n">'Справочники'!$F$10</definedName>
    <definedName name="mr">'Справочники'!$F$9</definedName>
    <definedName name="MR_LIST">'REESTR'!$D$2:$D$35</definedName>
    <definedName name="od_et">'et_union'!$A$3:$Q$3</definedName>
    <definedName name="oktmo">'Справочники'!$H$10</definedName>
    <definedName name="OKTMO_LIST1">'REESTR'!$I$2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'Справочники'!$F$7:$I$7,'Справочники'!$F$8,'Справочники'!$G$8:$G$8,'Справочники'!$E$13:$G$13,'Справочники'!$E$15:$G$15,'Справочники'!$G$19:$I$22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'Справочники'!$G$25:$I$28,'Справочники'!$E$6:$I$6,P1_SCOPE_PROVER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VD">'TEHSHEET'!$E$1:$E$10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I</author>
    <author>Dima</author>
  </authors>
  <commentList>
    <comment ref="E22" authorId="0">
      <text>
        <r>
          <rPr>
            <b/>
            <sz val="8"/>
            <rFont val="Tahoma"/>
            <family val="2"/>
          </rPr>
          <t xml:space="preserve">Аварией считается отказ элементов систем, сетей и источников теплоснабжения, повлекший прекращение подачи тепловой энергии потребителям и абонентам на отопление и горячее        
водоснабжение на период более 8 часов
</t>
        </r>
      </text>
    </comment>
    <comment ref="E49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53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91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  <comment ref="E92" authorId="1">
      <text>
        <r>
          <rPr>
            <b/>
            <sz val="8"/>
            <rFont val="Tahoma"/>
            <family val="2"/>
          </rPr>
          <t>Заполняет организация коммунального     
комплекса. 
В случае отсутствия информации - орган регулирования предоставляет данные для заполнения на предприятии</t>
        </r>
      </text>
    </comment>
  </commentList>
</comments>
</file>

<file path=xl/sharedStrings.xml><?xml version="1.0" encoding="utf-8"?>
<sst xmlns="http://schemas.openxmlformats.org/spreadsheetml/2006/main" count="2732" uniqueCount="1414">
  <si>
    <t>4.6.</t>
  </si>
  <si>
    <t>Коэффициент соотношения фактического расхода воды с нормативным (ед. )</t>
  </si>
  <si>
    <t xml:space="preserve">   Фактический расход воды на отпущенную тепловую энергию (куб. м на Гкал.)</t>
  </si>
  <si>
    <t>4.7.</t>
  </si>
  <si>
    <t>Эффективность использования энергии, (кВтч/тыс.Гкал)</t>
  </si>
  <si>
    <t>4.8.</t>
  </si>
  <si>
    <t>4.9.</t>
  </si>
  <si>
    <t xml:space="preserve">   Штатное кол-во персонала (чел.)</t>
  </si>
  <si>
    <t>4.10.</t>
  </si>
  <si>
    <t>Производительность труда (Гкал/чел)</t>
  </si>
  <si>
    <t>4.11.</t>
  </si>
  <si>
    <t xml:space="preserve">5. Источники инвестирования инвестиционной программы           </t>
  </si>
  <si>
    <t>5.1.</t>
  </si>
  <si>
    <t xml:space="preserve">Приложение N 3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</si>
  <si>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Передача+Сбыт</t>
  </si>
  <si>
    <t>производство (комбинированная выработка)+сбыт</t>
  </si>
  <si>
    <t>производство (комбинированная выработка)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</si>
  <si>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</si>
  <si>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</si>
  <si>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</si>
  <si>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</si>
  <si>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</si>
  <si>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</si>
  <si>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</si>
  <si>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</si>
  <si>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</si>
  <si>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</si>
  <si>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</si>
  <si>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</si>
  <si>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</si>
  <si>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</si>
  <si>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</si>
  <si>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</si>
  <si>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</si>
  <si>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</si>
  <si>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</si>
  <si>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</si>
  <si>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</si>
  <si>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</si>
  <si>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</si>
  <si>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</si>
  <si>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</si>
  <si>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</si>
  <si>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</si>
  <si>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</si>
  <si>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</si>
  <si>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</si>
  <si>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</si>
  <si>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</si>
  <si>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</si>
  <si>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</si>
  <si>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</si>
  <si>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</si>
  <si>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</si>
  <si>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</si>
  <si>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</si>
  <si>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</si>
  <si>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</si>
  <si>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</si>
  <si>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</si>
  <si>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</si>
  <si>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</si>
  <si>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</si>
  <si>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</si>
  <si>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</si>
  <si>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</si>
  <si>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</si>
  <si>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</si>
  <si>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</si>
  <si>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</si>
  <si>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</si>
  <si>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</si>
  <si>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</si>
  <si>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</si>
  <si>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</si>
  <si>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</si>
  <si>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</si>
  <si>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</si>
  <si>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</si>
  <si>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</si>
  <si>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</si>
  <si>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</si>
  <si>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</si>
  <si>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</si>
  <si>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</si>
  <si>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</si>
  <si>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</si>
  <si>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</si>
  <si>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</si>
  <si>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</si>
  <si>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1.Надежность снабжения потребителей товарами (услугами)</t>
  </si>
  <si>
    <t>1.1.</t>
  </si>
  <si>
    <t>Аварийность систем коммунальной инфраструктуры (ед./км), справочно</t>
  </si>
  <si>
    <t xml:space="preserve">   Протяженность сетей, всех видов в двухтрубном исчислении (км)</t>
  </si>
  <si>
    <t>1.2.</t>
  </si>
  <si>
    <t>1.3.</t>
  </si>
  <si>
    <t>1.4.</t>
  </si>
  <si>
    <t xml:space="preserve">   средства внебюджетных фондов (тыс. руб.)</t>
  </si>
  <si>
    <t xml:space="preserve">       прочие средства (тыс. руб.)</t>
  </si>
  <si>
    <t xml:space="preserve">       амортизация (тыс.руб.)</t>
  </si>
  <si>
    <t xml:space="preserve">       инвестиционная надбавка к тарифу  (тыс.руб.)</t>
  </si>
  <si>
    <t xml:space="preserve">       плата за подключение  (тыс.руб.)</t>
  </si>
  <si>
    <t xml:space="preserve">       прибыль  (тыс.руб.)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</si>
  <si>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</si>
  <si>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</si>
  <si>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Объем средств, собранных за услуги объектов теплоснабжения (тыс. руб.)</t>
  </si>
  <si>
    <t xml:space="preserve">   Объем начисленных средств за услуги объектов теплоснабжения (тыс. руб.)</t>
  </si>
  <si>
    <t xml:space="preserve">   Объем выручки от реализации ПП и ИП (тыс. руб.)</t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</si>
  <si>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</si>
  <si>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</si>
  <si>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t xml:space="preserve">   Объем дебиторской задолженности за период реализации ПП и ИП (тыс. руб.)</t>
  </si>
  <si>
    <t>Коэффициент соотношения фактического расхода электрической энергии с нормативным (ед.)</t>
  </si>
  <si>
    <t>Коэффициент соотношения фактического расхода топлива с нормативным (ед.)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</si>
  <si>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</si>
  <si>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</si>
  <si>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Средняя рыночная стоимость 1 кв. м нового жилья (руб.)</t>
  </si>
  <si>
    <t>Организация выполняет инвестиционную программу</t>
  </si>
  <si>
    <t xml:space="preserve">             -сети (км)</t>
  </si>
  <si>
    <t>NSRF</t>
  </si>
  <si>
    <t>PRD2</t>
  </si>
  <si>
    <t>PRD</t>
  </si>
  <si>
    <t>VDET</t>
  </si>
  <si>
    <t>FIL</t>
  </si>
  <si>
    <t xml:space="preserve">   Справочно:           диаметр до 350мм, (км)</t>
  </si>
  <si>
    <t xml:space="preserve">                              диаметр более 350мм, (км)</t>
  </si>
  <si>
    <t xml:space="preserve">   Количество часов предоставления услуг в отчетном периоде (часов)</t>
  </si>
  <si>
    <t xml:space="preserve">   Объем отпуска в сеть  (тыс.Гкал)</t>
  </si>
  <si>
    <t xml:space="preserve">   Протяженность сетей, нуждающихся в замене (км):</t>
  </si>
  <si>
    <t xml:space="preserve">   Протяженность построенных сетей (км.)</t>
  </si>
  <si>
    <t xml:space="preserve">   Расход электрической энергии, (тыс. кВтч)</t>
  </si>
  <si>
    <t xml:space="preserve">   кредиты банков (тыс. руб.)</t>
  </si>
  <si>
    <t xml:space="preserve">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t>
  </si>
  <si>
    <t>1.7.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</si>
  <si>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</si>
  <si>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</si>
  <si>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1.8.</t>
  </si>
  <si>
    <t>1.9.</t>
  </si>
  <si>
    <t>2. Сбалансированность системы коммунальной инфраструктуры</t>
  </si>
  <si>
    <t>2.1.</t>
  </si>
  <si>
    <t>Уровень загрузки производственных мощностей - оборудование производства (котлы), (%)</t>
  </si>
  <si>
    <t>2.2.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</si>
  <si>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</si>
  <si>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</si>
  <si>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</si>
  <si>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</si>
  <si>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</si>
  <si>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</si>
  <si>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</si>
  <si>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</si>
  <si>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</si>
  <si>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</si>
  <si>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Объем потерь (тыс. Гкал)</t>
  </si>
  <si>
    <t>Количество произведенного тепла (тыс.Гкал)</t>
  </si>
  <si>
    <t xml:space="preserve">   Количество тепла "со стороны" (тыс.Гкал)</t>
  </si>
  <si>
    <t xml:space="preserve">   Количество тепла на собственные нужды (тыс.Гкал)</t>
  </si>
  <si>
    <t>Количество тепла, отпущенной всем потребителям (тыс.Гкал)</t>
  </si>
  <si>
    <t xml:space="preserve">   справочно:      в т.ч.   - населению</t>
  </si>
  <si>
    <t xml:space="preserve">                                    - бюджетным организациям</t>
  </si>
  <si>
    <t xml:space="preserve">                                    - прочим потребителям</t>
  </si>
  <si>
    <t>1.5.</t>
  </si>
  <si>
    <t>1.6.</t>
  </si>
  <si>
    <t xml:space="preserve">   Коэффициент соотношения фактических потерь с нормативными, ед.</t>
  </si>
  <si>
    <t>Индекс нового строительства (ед.)</t>
  </si>
  <si>
    <t>Стоимость подключения в расчете на 1 м2 (%)</t>
  </si>
  <si>
    <t>Рентабельность деятельности (%)</t>
  </si>
  <si>
    <t>Уровень сбора платежей (%)</t>
  </si>
  <si>
    <t>Период сбора платежей (дней)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</si>
  <si>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</si>
  <si>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</si>
  <si>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</si>
  <si>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</si>
  <si>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</si>
  <si>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</si>
  <si>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</si>
  <si>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</si>
  <si>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</si>
  <si>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</si>
  <si>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</si>
  <si>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</si>
  <si>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</si>
  <si>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</si>
  <si>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</si>
  <si>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</si>
  <si>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</si>
  <si>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</si>
  <si>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</si>
  <si>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</si>
  <si>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</si>
  <si>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</si>
  <si>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</si>
  <si>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</si>
  <si>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</si>
  <si>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</si>
  <si>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</si>
  <si>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</si>
  <si>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</si>
  <si>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</si>
  <si>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</si>
  <si>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</si>
  <si>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</si>
  <si>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Уровень потерь (%)</t>
  </si>
  <si>
    <t xml:space="preserve">   Численность населения, пользующихся услугами данной организации (чел.)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</si>
  <si>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</si>
  <si>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</si>
  <si>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</si>
  <si>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</si>
  <si>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Доля расходов на оплату услуг в совокупном доходе населения (%)</t>
  </si>
  <si>
    <t xml:space="preserve">   Денежные доходы населения, средние на человека (руб.)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</si>
  <si>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</si>
  <si>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</si>
  <si>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Индекс замены оборудования (%)</t>
  </si>
  <si>
    <t>Обеспеченность потребления товаров и услуг приборами учета (%)</t>
  </si>
  <si>
    <t>Доля потребителей в жилых домах, обеспеченных доступом к объектам (%)</t>
  </si>
  <si>
    <t>Возможный остаточный срок службы оборудования (лет), в том числе:</t>
  </si>
  <si>
    <t>Удельный вес сетей, нуждающихся в замене (%)</t>
  </si>
  <si>
    <t>Мониторинг выполнения инвестиционных программ в сфере теплоснабжения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</si>
  <si>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</si>
  <si>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</si>
  <si>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Количество аварий на системах коммунальной инфраструктуры (ед.)</t>
  </si>
  <si>
    <t xml:space="preserve">   заемные средства других организаций (тыс. руб.)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</si>
  <si>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</si>
  <si>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</si>
  <si>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</si>
  <si>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</si>
  <si>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</si>
  <si>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</si>
  <si>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Финансирование ИП в отчетном квартале отсутствует</t>
  </si>
  <si>
    <t>Справочно - дата завершения ИП "ДД.ММ.ГГГГ"</t>
  </si>
  <si>
    <t>L5.1.15</t>
  </si>
  <si>
    <t>L5.1.16</t>
  </si>
  <si>
    <t>L1.3.1</t>
  </si>
  <si>
    <t>L1.3.2</t>
  </si>
  <si>
    <t>L1.4.1</t>
  </si>
  <si>
    <t>L1.4.2</t>
  </si>
  <si>
    <t>L1.4.3</t>
  </si>
  <si>
    <t>L1.4.4</t>
  </si>
  <si>
    <t>L1.4.5</t>
  </si>
  <si>
    <t>L1.4.6</t>
  </si>
  <si>
    <t>L1.4.7</t>
  </si>
  <si>
    <t>L1.4.8</t>
  </si>
  <si>
    <t>L1.4.9</t>
  </si>
  <si>
    <t>L1.4.10</t>
  </si>
  <si>
    <t>L1.5</t>
  </si>
  <si>
    <t>L1.6.1</t>
  </si>
  <si>
    <t>L1.6.2</t>
  </si>
  <si>
    <t>L1.7.1</t>
  </si>
  <si>
    <t>L1.7.2</t>
  </si>
  <si>
    <t>L1.7.3</t>
  </si>
  <si>
    <t>L1.7.4</t>
  </si>
  <si>
    <t>L1.7.5</t>
  </si>
  <si>
    <t>L1.7.6</t>
  </si>
  <si>
    <t>L1.7.7</t>
  </si>
  <si>
    <t>L1.7.8</t>
  </si>
  <si>
    <t>L1.7.9</t>
  </si>
  <si>
    <t>L1.7.10</t>
  </si>
  <si>
    <t>L1.7.11</t>
  </si>
  <si>
    <t>L1.7.12</t>
  </si>
  <si>
    <t>L1.8.1</t>
  </si>
  <si>
    <t>L1.8.2</t>
  </si>
  <si>
    <t>L1.8.3</t>
  </si>
  <si>
    <t>L1.8.4</t>
  </si>
  <si>
    <t>L1.8.5</t>
  </si>
  <si>
    <t>L1.8.6</t>
  </si>
  <si>
    <t>L1.8.7</t>
  </si>
  <si>
    <t>L1.8.8</t>
  </si>
  <si>
    <t>L1.8.9</t>
  </si>
  <si>
    <t>L1.8.10</t>
  </si>
  <si>
    <t>L1.8.11</t>
  </si>
  <si>
    <t>L1.8.12</t>
  </si>
  <si>
    <t>L1.9.1</t>
  </si>
  <si>
    <t>L1.9.2</t>
  </si>
  <si>
    <t>L1.9.3</t>
  </si>
  <si>
    <t>L1.9.4</t>
  </si>
  <si>
    <t>L2.1.1</t>
  </si>
  <si>
    <t>L2.1.2</t>
  </si>
  <si>
    <t>L2.1.3</t>
  </si>
  <si>
    <t>L2.2.1</t>
  </si>
  <si>
    <t>L2.2.2</t>
  </si>
  <si>
    <t>L2.2.3</t>
  </si>
  <si>
    <t>L3.1.1</t>
  </si>
  <si>
    <t>L3.1.2</t>
  </si>
  <si>
    <t>L3.1.3</t>
  </si>
  <si>
    <t>L3.2.1</t>
  </si>
  <si>
    <t>L3.2.2</t>
  </si>
  <si>
    <t>L3.2.3</t>
  </si>
  <si>
    <t>L3.3.1</t>
  </si>
  <si>
    <t>L3.3.2</t>
  </si>
  <si>
    <t>L3.4</t>
  </si>
  <si>
    <t>L3.5.1</t>
  </si>
  <si>
    <t>L3.5.2</t>
  </si>
  <si>
    <t>L3.5.3</t>
  </si>
  <si>
    <t>L3.5.4</t>
  </si>
  <si>
    <t>L4.1.1</t>
  </si>
  <si>
    <t>L4.1.2</t>
  </si>
  <si>
    <t>L4.1.3</t>
  </si>
  <si>
    <t>L4.2.1</t>
  </si>
  <si>
    <t>L4.2.2</t>
  </si>
  <si>
    <t>L4.2.3</t>
  </si>
  <si>
    <t>L4.3</t>
  </si>
  <si>
    <t>L4.4.1</t>
  </si>
  <si>
    <t>L4.4.2</t>
  </si>
  <si>
    <t>L4.5</t>
  </si>
  <si>
    <t>L4.6.1</t>
  </si>
  <si>
    <t>L4.6.2</t>
  </si>
  <si>
    <t>L4.7</t>
  </si>
  <si>
    <t>L4.8.1</t>
  </si>
  <si>
    <t>L4.8.2</t>
  </si>
  <si>
    <t>L4.8.3</t>
  </si>
  <si>
    <t>L4.9.1</t>
  </si>
  <si>
    <t>L4.9.2</t>
  </si>
  <si>
    <t>L4.10</t>
  </si>
  <si>
    <t>L4.11.1</t>
  </si>
  <si>
    <t>L4.11.2</t>
  </si>
  <si>
    <t>L4.11.3</t>
  </si>
  <si>
    <t>L5.1.1</t>
  </si>
  <si>
    <t>L5.1.2</t>
  </si>
  <si>
    <t>L5.1.3</t>
  </si>
  <si>
    <t>L5.1.4</t>
  </si>
  <si>
    <t>L5.1.5</t>
  </si>
  <si>
    <t>L5.1.6</t>
  </si>
  <si>
    <t>L5.1.7</t>
  </si>
  <si>
    <t>L5.1.8</t>
  </si>
  <si>
    <t>L5.1.9</t>
  </si>
  <si>
    <t>L5.1.10</t>
  </si>
  <si>
    <t>L5.1.11</t>
  </si>
  <si>
    <t>L5.1.12</t>
  </si>
  <si>
    <t>L5.1.13</t>
  </si>
  <si>
    <t>L5.1.14</t>
  </si>
  <si>
    <t xml:space="preserve">   Фактический расход электрической энергии на отпущенную тепловую энергию (кВтч на Гкал.)</t>
  </si>
  <si>
    <t>Государственное унитарное предприятие</t>
  </si>
  <si>
    <t>Коэффициент потерь (Гкал/км)</t>
  </si>
  <si>
    <t xml:space="preserve">             -в т.ч. сети (км)</t>
  </si>
  <si>
    <t xml:space="preserve"> Общее количество установленного оборудования (единиц)</t>
  </si>
  <si>
    <t xml:space="preserve"> Количество замененного оборудования (единиц)</t>
  </si>
  <si>
    <t xml:space="preserve">   Фактическая производительность оборудования -оборудование производства (котлы), (Гкал/ч)</t>
  </si>
  <si>
    <t xml:space="preserve">   Установленная производительность оборудования -оборудование производства (котлы), (Гкал/ч)</t>
  </si>
  <si>
    <t xml:space="preserve">   Объем товаров и услуг, реализуемый по приборам учета  (тыс. Гкал/ч)</t>
  </si>
  <si>
    <t xml:space="preserve">   Общий объем реализации товаров и услуг (тыс. Гкал/ч)</t>
  </si>
  <si>
    <t xml:space="preserve">   Удельная нагрузка на новое строительство (Гкал/ч на кв.м.)</t>
  </si>
  <si>
    <t xml:space="preserve">   Тариф на подключение к системе коммунальной инфраструктуры (рублей на Гкал/ч)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</si>
  <si>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</si>
  <si>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</si>
  <si>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</si>
  <si>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</si>
  <si>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</si>
  <si>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</si>
  <si>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</si>
  <si>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</si>
  <si>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</si>
  <si>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</si>
  <si>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</si>
  <si>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</si>
  <si>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</si>
  <si>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</si>
  <si>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</si>
  <si>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</si>
  <si>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</si>
  <si>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</si>
  <si>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</si>
  <si>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</si>
  <si>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</si>
  <si>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</si>
  <si>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</si>
  <si>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</si>
  <si>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</si>
  <si>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</si>
  <si>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</si>
  <si>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</si>
  <si>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</t>
  </si>
  <si>
    <t>L1.1.3</t>
  </si>
  <si>
    <t>L1.1.4</t>
  </si>
  <si>
    <t>L1.1.5</t>
  </si>
  <si>
    <t>L1.2.1</t>
  </si>
  <si>
    <t>L1.2.2</t>
  </si>
  <si>
    <t>L1.2.3</t>
  </si>
  <si>
    <t>L1.2.4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</si>
  <si>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</si>
  <si>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</si>
  <si>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</si>
  <si>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</si>
  <si>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</si>
  <si>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</si>
  <si>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</si>
  <si>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</si>
  <si>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</si>
  <si>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</si>
  <si>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</si>
  <si>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</si>
  <si>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</si>
  <si>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</si>
  <si>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</si>
  <si>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</si>
  <si>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</si>
  <si>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</si>
  <si>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</si>
  <si>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</si>
  <si>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</si>
  <si>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</si>
  <si>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</si>
  <si>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</si>
  <si>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</si>
  <si>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</si>
  <si>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</si>
  <si>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</si>
  <si>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</si>
  <si>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</si>
  <si>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</si>
  <si>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Передача</t>
  </si>
  <si>
    <t>производство (комбинированная выработка)+передача+сбыт</t>
  </si>
  <si>
    <t>производство (комбинированная выработка)+передача</t>
  </si>
  <si>
    <t>Оказание услуг в сфере водоснабжения и очистки сточных вод</t>
  </si>
  <si>
    <t>Транспортировка воды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</si>
  <si>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</si>
  <si>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</si>
  <si>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</si>
  <si>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</si>
  <si>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</si>
  <si>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</si>
  <si>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</si>
  <si>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</si>
  <si>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</si>
  <si>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</si>
  <si>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</si>
  <si>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</si>
  <si>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</si>
  <si>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</si>
  <si>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</si>
  <si>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</si>
  <si>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</si>
  <si>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</si>
  <si>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</si>
  <si>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</si>
  <si>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</si>
  <si>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</si>
  <si>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</si>
  <si>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Калининградская область</t>
  </si>
  <si>
    <t>3. Доступность товаров и услуг для потребителей</t>
  </si>
  <si>
    <t>3.1.</t>
  </si>
  <si>
    <t>3.2.</t>
  </si>
  <si>
    <t xml:space="preserve">   Среднемесячный платеж населения за услуги теплоснабжения (руб.)</t>
  </si>
  <si>
    <t>3.3.</t>
  </si>
  <si>
    <t>3.4.</t>
  </si>
  <si>
    <t>Удельное теплопотребление, (Гкал/чел)</t>
  </si>
  <si>
    <t>3.5.</t>
  </si>
  <si>
    <t xml:space="preserve">4. Эффективность деятельности     </t>
  </si>
  <si>
    <t>4.1.</t>
  </si>
  <si>
    <t>4.2.</t>
  </si>
  <si>
    <t>4.3.</t>
  </si>
  <si>
    <t>Удельный норматив расхода топлива на отпущенную тепловую энергию (кг условного топлива на Гкал. )</t>
  </si>
  <si>
    <t>4.4.</t>
  </si>
  <si>
    <t xml:space="preserve">   Фактический удельный расход топлива на отпущенную тепловую энергию (кг условного топлива на Гкал.)</t>
  </si>
  <si>
    <t>4.5.</t>
  </si>
  <si>
    <t xml:space="preserve">   Удельный норматив расхода воды на отпущенную тепловую энергию (Приказ ФСТ от 6.8.2004 N 20-э/2), (куб. м на Гкал.)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</si>
  <si>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</si>
  <si>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</si>
  <si>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L5.1.17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</si>
  <si>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</si>
  <si>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</si>
  <si>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</si>
  <si>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</si>
  <si>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</si>
  <si>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</si>
  <si>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</si>
  <si>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</si>
  <si>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</si>
  <si>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</si>
  <si>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теплоснабжения</t>
  </si>
  <si>
    <t>Пугаева Инна Сергеевна, Сафронов Дмитрий Владимирович</t>
  </si>
  <si>
    <t>(495) 620-14-90, (495) 710-52-62</t>
  </si>
  <si>
    <t>Брасовский муниципальный район</t>
  </si>
  <si>
    <t>15604000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</si>
  <si>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</si>
  <si>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</si>
  <si>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</si>
  <si>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</si>
  <si>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</si>
  <si>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</si>
  <si>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</si>
  <si>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</si>
  <si>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</si>
  <si>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</si>
  <si>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</si>
  <si>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</si>
  <si>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</si>
  <si>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</si>
  <si>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</si>
  <si>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</si>
  <si>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Поселок Локоть</t>
  </si>
  <si>
    <t>15604151</t>
  </si>
  <si>
    <t>Сныткинское</t>
  </si>
  <si>
    <t>15604436</t>
  </si>
  <si>
    <t>Столбовское</t>
  </si>
  <si>
    <t>15604440</t>
  </si>
  <si>
    <t>Брянский муниципальный район</t>
  </si>
  <si>
    <t>15608000</t>
  </si>
  <si>
    <t>Глинищевское</t>
  </si>
  <si>
    <t>15608404</t>
  </si>
  <si>
    <t>Добрунское</t>
  </si>
  <si>
    <t>15608412</t>
  </si>
  <si>
    <t>Домашовское</t>
  </si>
  <si>
    <t>15608416</t>
  </si>
  <si>
    <t>Журиничское</t>
  </si>
  <si>
    <t>15608424</t>
  </si>
  <si>
    <t>Мичуринское</t>
  </si>
  <si>
    <t>15608440</t>
  </si>
  <si>
    <t>Нетьинское</t>
  </si>
  <si>
    <t>15608443</t>
  </si>
  <si>
    <t>Новодарковичское</t>
  </si>
  <si>
    <t>15608442</t>
  </si>
  <si>
    <t>Новосельское</t>
  </si>
  <si>
    <t>15608444</t>
  </si>
  <si>
    <t>Отрадненское</t>
  </si>
  <si>
    <t>15608450</t>
  </si>
  <si>
    <t>Пальцовское</t>
  </si>
  <si>
    <t>15608451</t>
  </si>
  <si>
    <t>Свенское</t>
  </si>
  <si>
    <t>15608454</t>
  </si>
  <si>
    <t>Снежское</t>
  </si>
  <si>
    <t>15608455</t>
  </si>
  <si>
    <t>Стекляннорадицкое</t>
  </si>
  <si>
    <t>15608460</t>
  </si>
  <si>
    <t>Супоневское</t>
  </si>
  <si>
    <t>15608463</t>
  </si>
  <si>
    <t>Чернетовское</t>
  </si>
  <si>
    <t>15608488</t>
  </si>
  <si>
    <t>Выгоничский муниципальный район</t>
  </si>
  <si>
    <t>15610000</t>
  </si>
  <si>
    <t>Кокинское</t>
  </si>
  <si>
    <t>15610415</t>
  </si>
  <si>
    <t>Красносельское</t>
  </si>
  <si>
    <t>15610421</t>
  </si>
  <si>
    <t>Лопушское</t>
  </si>
  <si>
    <t>15610425</t>
  </si>
  <si>
    <t>Орменское</t>
  </si>
  <si>
    <t>15610433</t>
  </si>
  <si>
    <t>Поселок Выгоничи</t>
  </si>
  <si>
    <t>15610151</t>
  </si>
  <si>
    <t>Скрябинское</t>
  </si>
  <si>
    <t>15610437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</si>
  <si>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</si>
  <si>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</si>
  <si>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</si>
  <si>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</si>
  <si>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</si>
  <si>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</si>
  <si>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</si>
  <si>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</si>
  <si>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Гордеевский муниципальный район</t>
  </si>
  <si>
    <t>15611000</t>
  </si>
  <si>
    <t>Глинновское</t>
  </si>
  <si>
    <t>15611404</t>
  </si>
  <si>
    <t>Гордеевское</t>
  </si>
  <si>
    <t>15611406</t>
  </si>
  <si>
    <t>Петровобудское</t>
  </si>
  <si>
    <t>15611440</t>
  </si>
  <si>
    <t>Поселок Мирный</t>
  </si>
  <si>
    <t>15611153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</si>
  <si>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</si>
  <si>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</si>
  <si>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</si>
  <si>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</si>
  <si>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</si>
  <si>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</si>
  <si>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 Брянск</t>
  </si>
  <si>
    <t>15701000</t>
  </si>
  <si>
    <t>Город Клинцы</t>
  </si>
  <si>
    <t>15715000</t>
  </si>
  <si>
    <t>город Клинцы</t>
  </si>
  <si>
    <t>Город Новозыбков</t>
  </si>
  <si>
    <t>15720000</t>
  </si>
  <si>
    <t>Город Сельцо</t>
  </si>
  <si>
    <t>15725000</t>
  </si>
  <si>
    <t>город Сельцо</t>
  </si>
  <si>
    <t>Город Стародуб</t>
  </si>
  <si>
    <t>15750000</t>
  </si>
  <si>
    <t>Город Фокино</t>
  </si>
  <si>
    <t>15710000</t>
  </si>
  <si>
    <t>Дубровский муниципальный район</t>
  </si>
  <si>
    <t>15612000</t>
  </si>
  <si>
    <t>Алешинское</t>
  </si>
  <si>
    <t>15612407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</si>
  <si>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</si>
  <si>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</si>
  <si>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</si>
  <si>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</si>
  <si>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</si>
  <si>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</si>
  <si>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</si>
  <si>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</si>
  <si>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</si>
  <si>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</si>
  <si>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</si>
  <si>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</si>
  <si>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Дятьковский муниципальный район</t>
  </si>
  <si>
    <t>15616000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</si>
  <si>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</si>
  <si>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</si>
  <si>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</si>
  <si>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</si>
  <si>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</si>
  <si>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</si>
  <si>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</si>
  <si>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</si>
  <si>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</si>
  <si>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</si>
  <si>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</si>
  <si>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</si>
  <si>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</si>
  <si>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</si>
  <si>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</si>
  <si>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</si>
  <si>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</si>
  <si>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</si>
  <si>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</si>
  <si>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</si>
  <si>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</si>
  <si>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</si>
  <si>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</si>
  <si>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</si>
  <si>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</si>
  <si>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</si>
  <si>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</si>
  <si>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</si>
  <si>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Жуковский муниципальный район</t>
  </si>
  <si>
    <t>15622000</t>
  </si>
  <si>
    <t>Город Жуковка</t>
  </si>
  <si>
    <t>15622101</t>
  </si>
  <si>
    <t>Гришинослободское</t>
  </si>
  <si>
    <t>15622412</t>
  </si>
  <si>
    <t>Заборско-Никольское</t>
  </si>
  <si>
    <t>15622418</t>
  </si>
  <si>
    <t>Крыжинское</t>
  </si>
  <si>
    <t>15622424</t>
  </si>
  <si>
    <t>Летошницкое</t>
  </si>
  <si>
    <t>15622428</t>
  </si>
  <si>
    <t>Овстугское</t>
  </si>
  <si>
    <t>15622436</t>
  </si>
  <si>
    <t>Ржаницкое</t>
  </si>
  <si>
    <t>15622442</t>
  </si>
  <si>
    <t>Троснянское</t>
  </si>
  <si>
    <t>15622444</t>
  </si>
  <si>
    <t>Ходиловичское</t>
  </si>
  <si>
    <t>15622448</t>
  </si>
  <si>
    <t>Шамординское</t>
  </si>
  <si>
    <t>15622452</t>
  </si>
  <si>
    <t>Злынковский муниципальный район</t>
  </si>
  <si>
    <t>15623000</t>
  </si>
  <si>
    <t>Город Злынка</t>
  </si>
  <si>
    <t>15623101</t>
  </si>
  <si>
    <t>Денисковичское</t>
  </si>
  <si>
    <t>15623410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</si>
  <si>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</si>
  <si>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</si>
  <si>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</si>
  <si>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</si>
  <si>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</si>
  <si>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</si>
  <si>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</si>
  <si>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</si>
  <si>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Карачевский муниципальный район</t>
  </si>
  <si>
    <t>15624000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</si>
  <si>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</si>
  <si>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</si>
  <si>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</si>
  <si>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</si>
  <si>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</si>
  <si>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</si>
  <si>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</si>
  <si>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</si>
  <si>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</si>
  <si>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</si>
  <si>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</si>
  <si>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</si>
  <si>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</si>
  <si>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</si>
  <si>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</si>
  <si>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</si>
  <si>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Клетнянский муниципальный район</t>
  </si>
  <si>
    <t>15626000</t>
  </si>
  <si>
    <t>Акуличское</t>
  </si>
  <si>
    <t>15626404</t>
  </si>
  <si>
    <t>Лутенское</t>
  </si>
  <si>
    <t>15626424</t>
  </si>
  <si>
    <t>Мирнинское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</si>
  <si>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</si>
  <si>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</si>
  <si>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</si>
  <si>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</si>
  <si>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</si>
  <si>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</si>
  <si>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</si>
  <si>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</si>
  <si>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</si>
  <si>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</si>
  <si>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</si>
  <si>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</si>
  <si>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</si>
  <si>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</si>
  <si>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</si>
  <si>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</si>
  <si>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</si>
  <si>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</si>
  <si>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</si>
  <si>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</si>
  <si>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</si>
  <si>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</si>
  <si>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</si>
  <si>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</si>
  <si>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</si>
  <si>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</si>
  <si>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</si>
  <si>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</si>
  <si>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</si>
  <si>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</si>
  <si>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</si>
  <si>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</si>
  <si>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</si>
  <si>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</si>
  <si>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</si>
  <si>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</si>
  <si>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</si>
  <si>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Клинцовский муниципальный район</t>
  </si>
  <si>
    <t>15630000</t>
  </si>
  <si>
    <t>Великотопальское</t>
  </si>
  <si>
    <t>15630408</t>
  </si>
  <si>
    <t>Гулевское</t>
  </si>
  <si>
    <t>15630424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</si>
  <si>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</si>
  <si>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</si>
  <si>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</si>
  <si>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</si>
  <si>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</si>
  <si>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</si>
  <si>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</si>
  <si>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</si>
  <si>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</si>
  <si>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</si>
  <si>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</si>
  <si>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</si>
  <si>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</si>
  <si>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</si>
  <si>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Комаричский муниципальный район</t>
  </si>
  <si>
    <t>15632000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</si>
  <si>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</si>
  <si>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</si>
  <si>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</si>
  <si>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</si>
  <si>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</si>
  <si>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</si>
  <si>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</si>
  <si>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</si>
  <si>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</si>
  <si>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</si>
  <si>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</si>
  <si>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</si>
  <si>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</si>
  <si>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</si>
  <si>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</si>
  <si>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</si>
  <si>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</si>
  <si>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</si>
  <si>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</si>
  <si>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</si>
  <si>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</si>
  <si>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</si>
  <si>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</si>
  <si>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</si>
  <si>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</si>
  <si>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</si>
  <si>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</si>
  <si>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</si>
  <si>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</si>
  <si>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</si>
  <si>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</si>
  <si>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</si>
  <si>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</si>
  <si>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</si>
  <si>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Беловодское</t>
  </si>
  <si>
    <t>15636404</t>
  </si>
  <si>
    <t>Вельжичское</t>
  </si>
  <si>
    <t>15636412</t>
  </si>
  <si>
    <t>Ветлевское</t>
  </si>
  <si>
    <t>15636416</t>
  </si>
  <si>
    <t>Высокское</t>
  </si>
  <si>
    <t>15636464</t>
  </si>
  <si>
    <t>Город Мглин</t>
  </si>
  <si>
    <t>15636101</t>
  </si>
  <si>
    <t>Краснокосаровское</t>
  </si>
  <si>
    <t>15636428</t>
  </si>
  <si>
    <t>Молодьковское</t>
  </si>
  <si>
    <t>15636472</t>
  </si>
  <si>
    <t>Новоромановское</t>
  </si>
  <si>
    <t>15636434</t>
  </si>
  <si>
    <t>Новочешуйковское</t>
  </si>
  <si>
    <t>15636452</t>
  </si>
  <si>
    <t>Осколковское</t>
  </si>
  <si>
    <t>15636436</t>
  </si>
  <si>
    <t>Симонтовское</t>
  </si>
  <si>
    <t>15636446</t>
  </si>
  <si>
    <t>Соколовское</t>
  </si>
  <si>
    <t>15636448</t>
  </si>
  <si>
    <t>Шумаровское</t>
  </si>
  <si>
    <t>15636468</t>
  </si>
  <si>
    <t>Навлинский муниципальный район</t>
  </si>
  <si>
    <t>15638000</t>
  </si>
  <si>
    <t>15638404</t>
  </si>
  <si>
    <t>Бяковское</t>
  </si>
  <si>
    <t>15638416</t>
  </si>
  <si>
    <t>Вздруженское</t>
  </si>
  <si>
    <t>15638420</t>
  </si>
  <si>
    <t>Клюковенское</t>
  </si>
  <si>
    <t>15638432</t>
  </si>
  <si>
    <t>Поселок Алтухово</t>
  </si>
  <si>
    <t>15638162</t>
  </si>
  <si>
    <t>Поселок Навля</t>
  </si>
  <si>
    <t>15638151</t>
  </si>
  <si>
    <t>Пролысовское</t>
  </si>
  <si>
    <t>15638448</t>
  </si>
  <si>
    <t>15638452</t>
  </si>
  <si>
    <t>Салтановское</t>
  </si>
  <si>
    <t>15638456</t>
  </si>
  <si>
    <t>Синезерское</t>
  </si>
  <si>
    <t>15638460</t>
  </si>
  <si>
    <t>15638464</t>
  </si>
  <si>
    <t>Чичковское</t>
  </si>
  <si>
    <t>15638446</t>
  </si>
  <si>
    <t>Щегловское</t>
  </si>
  <si>
    <t>15638468</t>
  </si>
  <si>
    <t>Новозыбковский муниципальный район</t>
  </si>
  <si>
    <t>15640000</t>
  </si>
  <si>
    <t>Верещакское</t>
  </si>
  <si>
    <t>15640408</t>
  </si>
  <si>
    <t>Деменское</t>
  </si>
  <si>
    <t>15640416</t>
  </si>
  <si>
    <t>Замишевское</t>
  </si>
  <si>
    <t>15640428</t>
  </si>
  <si>
    <t>Старобобовичское</t>
  </si>
  <si>
    <t>15640476</t>
  </si>
  <si>
    <t>Старокривецкое</t>
  </si>
  <si>
    <t>15640484</t>
  </si>
  <si>
    <t>Тростанское</t>
  </si>
  <si>
    <t>15640491</t>
  </si>
  <si>
    <t>Халевичское</t>
  </si>
  <si>
    <t>15640488</t>
  </si>
  <si>
    <t>Шеломовское</t>
  </si>
  <si>
    <t>15640497</t>
  </si>
  <si>
    <t>Погарский муниципальный район</t>
  </si>
  <si>
    <t>15642000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</si>
  <si>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</si>
  <si>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</si>
  <si>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</si>
  <si>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</si>
  <si>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</si>
  <si>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</si>
  <si>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</si>
  <si>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</si>
  <si>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</si>
  <si>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</si>
  <si>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</si>
  <si>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</si>
  <si>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</si>
  <si>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</si>
  <si>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</si>
  <si>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</si>
  <si>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Поселок Погар</t>
  </si>
  <si>
    <t>15642151</t>
  </si>
  <si>
    <t>Посудичское</t>
  </si>
  <si>
    <t>15642444</t>
  </si>
  <si>
    <t>Прирубкинское</t>
  </si>
  <si>
    <t>15642448</t>
  </si>
  <si>
    <t>Стеченское</t>
  </si>
  <si>
    <t>15642454</t>
  </si>
  <si>
    <t>Суворовское</t>
  </si>
  <si>
    <t>15642456</t>
  </si>
  <si>
    <t>Чаусовское</t>
  </si>
  <si>
    <t>15642464</t>
  </si>
  <si>
    <t>Юдиновское</t>
  </si>
  <si>
    <t>15642472</t>
  </si>
  <si>
    <t>Поселок Климово</t>
  </si>
  <si>
    <t>15728000</t>
  </si>
  <si>
    <t>Почепский муниципальный район</t>
  </si>
  <si>
    <t>15644000</t>
  </si>
  <si>
    <t>Бакланское</t>
  </si>
  <si>
    <t>15644404</t>
  </si>
  <si>
    <t>Бельковское</t>
  </si>
  <si>
    <t>15644408</t>
  </si>
  <si>
    <t>Валуецкое</t>
  </si>
  <si>
    <t>15644412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</si>
  <si>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</si>
  <si>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</si>
  <si>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</si>
  <si>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</si>
  <si>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</si>
  <si>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</si>
  <si>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</si>
  <si>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</si>
  <si>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</si>
  <si>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</si>
  <si>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</si>
  <si>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</si>
  <si>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</si>
  <si>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</si>
  <si>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</si>
  <si>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</si>
  <si>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</si>
  <si>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</si>
  <si>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</si>
  <si>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</si>
  <si>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</si>
  <si>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Рагозинское</t>
  </si>
  <si>
    <t>15644480</t>
  </si>
  <si>
    <t>Речицкое</t>
  </si>
  <si>
    <t>15644481</t>
  </si>
  <si>
    <t>Семецкое</t>
  </si>
  <si>
    <t>15644482</t>
  </si>
  <si>
    <t>Сетоловское</t>
  </si>
  <si>
    <t>15644484</t>
  </si>
  <si>
    <t>Титовское</t>
  </si>
  <si>
    <t>15644490</t>
  </si>
  <si>
    <t>Рогнединский муниципальный район</t>
  </si>
  <si>
    <t>15646000</t>
  </si>
  <si>
    <t>Вороновское</t>
  </si>
  <si>
    <t>15646408</t>
  </si>
  <si>
    <t>Поселок Рогнедино</t>
  </si>
  <si>
    <t>15646151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</si>
  <si>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</si>
  <si>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</si>
  <si>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</si>
  <si>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</si>
  <si>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</si>
  <si>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</si>
  <si>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</si>
  <si>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</si>
  <si>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Севский муниципальный район</t>
  </si>
  <si>
    <t>15648000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</si>
  <si>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</si>
  <si>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</si>
  <si>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</si>
  <si>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</si>
  <si>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</si>
  <si>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</si>
  <si>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</si>
  <si>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</si>
  <si>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</si>
  <si>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</si>
  <si>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</si>
  <si>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</si>
  <si>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Троебортновское</t>
  </si>
  <si>
    <t>15648428</t>
  </si>
  <si>
    <t>Чемлыжское</t>
  </si>
  <si>
    <t>15648420</t>
  </si>
  <si>
    <t>Стародубский муниципальный район</t>
  </si>
  <si>
    <t>15650000</t>
  </si>
  <si>
    <t>Воронокское</t>
  </si>
  <si>
    <t>15650412</t>
  </si>
  <si>
    <t>Гарцевское</t>
  </si>
  <si>
    <t>15650416</t>
  </si>
  <si>
    <t>Десятуховское</t>
  </si>
  <si>
    <t>15650448</t>
  </si>
  <si>
    <t>Занковское</t>
  </si>
  <si>
    <t>15650430</t>
  </si>
  <si>
    <t>Запольскохалеевичское</t>
  </si>
  <si>
    <t>15650432</t>
  </si>
  <si>
    <t>Каменское</t>
  </si>
  <si>
    <t>15650436</t>
  </si>
  <si>
    <t>Меленское</t>
  </si>
  <si>
    <t>15650484</t>
  </si>
  <si>
    <t>Мишковское</t>
  </si>
  <si>
    <t>15650452</t>
  </si>
  <si>
    <t>Мохоновское</t>
  </si>
  <si>
    <t>15650456</t>
  </si>
  <si>
    <t>Понуровское</t>
  </si>
  <si>
    <t>15650472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</si>
  <si>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</si>
  <si>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</si>
  <si>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</si>
  <si>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</si>
  <si>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</si>
  <si>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</si>
  <si>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</si>
  <si>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</si>
  <si>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</si>
  <si>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</si>
  <si>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</si>
  <si>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</si>
  <si>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</si>
  <si>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</si>
  <si>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</si>
  <si>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</si>
  <si>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Суражский муниципальный район</t>
  </si>
  <si>
    <t>15654000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</si>
  <si>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</si>
  <si>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</si>
  <si>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</si>
  <si>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</si>
  <si>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</si>
  <si>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</si>
  <si>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</si>
  <si>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</si>
  <si>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</si>
  <si>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</si>
  <si>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</si>
  <si>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</si>
  <si>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</si>
  <si>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</si>
  <si>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</si>
  <si>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Трубчевский муниципальный район</t>
  </si>
  <si>
    <t>15656000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</si>
  <si>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</si>
  <si>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</si>
  <si>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</si>
  <si>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</si>
  <si>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</si>
  <si>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</si>
  <si>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</si>
  <si>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</si>
  <si>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</si>
  <si>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</si>
  <si>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</si>
  <si>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</si>
  <si>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</si>
  <si>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</si>
  <si>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</si>
  <si>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</si>
  <si>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Унечский муниципальный район</t>
  </si>
  <si>
    <t>15658000</t>
  </si>
  <si>
    <t>15658404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</si>
  <si>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</si>
  <si>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</si>
  <si>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</si>
  <si>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</si>
  <si>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</si>
  <si>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</si>
  <si>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</si>
  <si>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</si>
  <si>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</si>
  <si>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</si>
  <si>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</si>
  <si>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</si>
  <si>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</si>
  <si>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</si>
  <si>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</si>
  <si>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</si>
  <si>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</si>
  <si>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</si>
  <si>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</si>
  <si>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</si>
  <si>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</si>
  <si>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</si>
  <si>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</si>
  <si>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</si>
  <si>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</si>
  <si>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</si>
  <si>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</si>
  <si>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</si>
  <si>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</si>
  <si>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</si>
  <si>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</si>
  <si>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</si>
  <si>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</si>
  <si>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</si>
  <si>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</si>
  <si>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</si>
  <si>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</si>
  <si>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</si>
  <si>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</si>
  <si>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</si>
  <si>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</si>
  <si>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</si>
  <si>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</si>
  <si>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</si>
  <si>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</si>
  <si>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</si>
  <si>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</si>
  <si>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</si>
  <si>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</si>
  <si>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ФГУ ИК-4 УФНС России по Брянской области</t>
  </si>
  <si>
    <t>3206003547</t>
  </si>
  <si>
    <t>320601001</t>
  </si>
  <si>
    <t>Локотское МУЖКХ</t>
  </si>
  <si>
    <t>3249001745</t>
  </si>
  <si>
    <t>324901001</t>
  </si>
  <si>
    <t>ОАО междугородной и международной электрической связи "Ростелеком" Брянский филиал</t>
  </si>
  <si>
    <t>7707049388</t>
  </si>
  <si>
    <t>325043001</t>
  </si>
  <si>
    <t>ООО "Жилкомсервис Глинищево"</t>
  </si>
  <si>
    <t>3245503529</t>
  </si>
  <si>
    <t>324501001</t>
  </si>
  <si>
    <t>ООО "Компания Дом Сервис"</t>
  </si>
  <si>
    <t>3245502483</t>
  </si>
  <si>
    <t>Домашовская сельская администрация</t>
  </si>
  <si>
    <t>3245002441</t>
  </si>
  <si>
    <t>Журиничская сельская администрация</t>
  </si>
  <si>
    <t>3245002434</t>
  </si>
  <si>
    <t>ООО "Управляющая компания Жилсервис Мичуринский"</t>
  </si>
  <si>
    <t>3245503744</t>
  </si>
  <si>
    <t>МУ Нетьинская сельская администрация Брянского района</t>
  </si>
  <si>
    <t>3245002226</t>
  </si>
  <si>
    <t>ООО "Коммунальщик"</t>
  </si>
  <si>
    <t>3245502395</t>
  </si>
  <si>
    <t>Новосельская сельская администрация</t>
  </si>
  <si>
    <t>3245002321</t>
  </si>
  <si>
    <t>Отрадненская сельская администрация</t>
  </si>
  <si>
    <t>3245002402</t>
  </si>
  <si>
    <t>ГУП "Брянсккоммунэнерго"</t>
  </si>
  <si>
    <t>3250054100</t>
  </si>
  <si>
    <t>325001001</t>
  </si>
  <si>
    <t>Брянскагроздравница санаторий "Снежка"</t>
  </si>
  <si>
    <t>3250526578</t>
  </si>
  <si>
    <t>ООО "Жилкомсервис Свень"</t>
  </si>
  <si>
    <t>3245502645</t>
  </si>
  <si>
    <t>ООО "ДомУютСервис"</t>
  </si>
  <si>
    <t>3245505170</t>
  </si>
  <si>
    <t>Стекляннорадицкая  сельская администрация</t>
  </si>
  <si>
    <t>3245002410</t>
  </si>
  <si>
    <t>ОАО "РЭУ"</t>
  </si>
  <si>
    <t>7714783092</t>
  </si>
  <si>
    <t>774501001</t>
  </si>
  <si>
    <t>ООО "Супоневожилкомхоз"</t>
  </si>
  <si>
    <t>3245507604</t>
  </si>
  <si>
    <t>Чернетовская сельская администрация</t>
  </si>
  <si>
    <t>3245002466</t>
  </si>
  <si>
    <t>ФГБОУ ВПО "Брянская государственная сельскохозяйственная академия"</t>
  </si>
  <si>
    <t>3208000245</t>
  </si>
  <si>
    <t>320801001</t>
  </si>
  <si>
    <t>МУП "Выгоничского жилижно-коммунального хозяйства"</t>
  </si>
  <si>
    <t>3245003357</t>
  </si>
  <si>
    <t>ОАО МН "Дружба"</t>
  </si>
  <si>
    <t>3235002178</t>
  </si>
  <si>
    <t>323502001</t>
  </si>
  <si>
    <t>Администрация Утынского сельского поселения</t>
  </si>
  <si>
    <t>3245002057</t>
  </si>
  <si>
    <t>ООО "Юг-В" с.Гордеевка</t>
  </si>
  <si>
    <t>3241011741</t>
  </si>
  <si>
    <t>324101001</t>
  </si>
  <si>
    <t>Барз-Плюс</t>
  </si>
  <si>
    <t>3250067155</t>
  </si>
  <si>
    <t>Брянскавтодор</t>
  </si>
  <si>
    <t>3250510627</t>
  </si>
  <si>
    <t>Брянская дистанция гражданских сооружений, водоснабжения и водоотведения Брянского отделения Московской железной дороги</t>
  </si>
  <si>
    <t>7708013480</t>
  </si>
  <si>
    <t>770801001</t>
  </si>
  <si>
    <t>Брянские коммунальные системы</t>
  </si>
  <si>
    <t>3250066722</t>
  </si>
  <si>
    <t>Брянский гормолзавод</t>
  </si>
  <si>
    <t>3201002363</t>
  </si>
  <si>
    <t>320101001</t>
  </si>
  <si>
    <t>Брянскснабсервис</t>
  </si>
  <si>
    <t>3235002026</t>
  </si>
  <si>
    <t>323501001</t>
  </si>
  <si>
    <t>Брянскспиртпром</t>
  </si>
  <si>
    <t>3250509452</t>
  </si>
  <si>
    <t>Вагонное ремонтное депо Брянск-Льговский  - филиала ОАО "РЖД"</t>
  </si>
  <si>
    <t>7708503727</t>
  </si>
  <si>
    <t>325431005</t>
  </si>
  <si>
    <t>ГБУ "Управление домами администрации Брянской области"</t>
  </si>
  <si>
    <t>3201002469</t>
  </si>
  <si>
    <t>Дизель - Ремонт</t>
  </si>
  <si>
    <t>3254005819</t>
  </si>
  <si>
    <t>325401001</t>
  </si>
  <si>
    <t>Драников В.Е.</t>
  </si>
  <si>
    <t>323401785948</t>
  </si>
  <si>
    <t>000000000</t>
  </si>
  <si>
    <t>ЗАО "Брянский завод силикатного кирпича"</t>
  </si>
  <si>
    <t>3232033234</t>
  </si>
  <si>
    <t>323201001</t>
  </si>
  <si>
    <t>ЗАО "Брянский химический завод им. А.И. Поддубного"</t>
  </si>
  <si>
    <t>3235017784</t>
  </si>
  <si>
    <t>ЗАО "Паросиловое хозяйство"</t>
  </si>
  <si>
    <t>3233006522</t>
  </si>
  <si>
    <t>323301001</t>
  </si>
  <si>
    <t>ЗАО "УК Брянский машиностороительный завод"</t>
  </si>
  <si>
    <t>3232035432</t>
  </si>
  <si>
    <t>ЗАО Брянскгазстрой</t>
  </si>
  <si>
    <t>3201005149</t>
  </si>
  <si>
    <t>ИП Малофеев С.И.</t>
  </si>
  <si>
    <t>323300815226</t>
  </si>
  <si>
    <t>отсутствует</t>
  </si>
  <si>
    <t>К-Энергомаш</t>
  </si>
  <si>
    <t>3234031560</t>
  </si>
  <si>
    <t>323401001</t>
  </si>
  <si>
    <t>МУП "Жилкомсервис" Фокинского района г. Брянска</t>
  </si>
  <si>
    <t>3254003441</t>
  </si>
  <si>
    <t>Мотовагонное депо Брянск-1 Московской моторвагонной дирекции Пригородной дирекции МЖД - филиала ОАО "РЖД"</t>
  </si>
  <si>
    <t>323345003</t>
  </si>
  <si>
    <t>Муниципальное унитарное ремонтно-эксплуатационное предприятие г. Брянска</t>
  </si>
  <si>
    <t>3201001240</t>
  </si>
  <si>
    <t>НП "Брянск" Брянского производственного отделения филиала ОАО "Юго-Запад транснефтепродукт"</t>
  </si>
  <si>
    <t>6317026217</t>
  </si>
  <si>
    <t>320702001</t>
  </si>
  <si>
    <t>ОАО "192 Центральный завод железнодорожной техники"</t>
  </si>
  <si>
    <t>3233502418</t>
  </si>
  <si>
    <t>ОАО "85 ремонтный завод по ремонту автотягачей"</t>
  </si>
  <si>
    <t>3233002574</t>
  </si>
  <si>
    <t>ОАО "Брянский арсенал"</t>
  </si>
  <si>
    <t>3201001955</t>
  </si>
  <si>
    <t>ОАО "Брянский завод мебельных деталей"</t>
  </si>
  <si>
    <t>3201001602</t>
  </si>
  <si>
    <t>ОАО "Брянский камвольный комбинат"</t>
  </si>
  <si>
    <t>3232005220</t>
  </si>
  <si>
    <t>ОАО "Брянский электромеханический завод"</t>
  </si>
  <si>
    <t>3255517577</t>
  </si>
  <si>
    <t>323550100</t>
  </si>
  <si>
    <t>ОАО "Ирмаш"</t>
  </si>
  <si>
    <t>3233011392</t>
  </si>
  <si>
    <t>ОАО "Литий"</t>
  </si>
  <si>
    <t>3235002097</t>
  </si>
  <si>
    <t>ОАО "Смоленская теплосетевая компания"</t>
  </si>
  <si>
    <t>6731083860</t>
  </si>
  <si>
    <t>673101001</t>
  </si>
  <si>
    <t>ОАО "Стройсервис"</t>
  </si>
  <si>
    <t>3235001907</t>
  </si>
  <si>
    <t>ОАО "Электроаппарат"</t>
  </si>
  <si>
    <t>3234021065</t>
  </si>
  <si>
    <t>ОАО Строительно-комменческая фирма Комфорт</t>
  </si>
  <si>
    <t>3201000246</t>
  </si>
  <si>
    <t>ОБ Стелла Плюс</t>
  </si>
  <si>
    <t>3233008287</t>
  </si>
  <si>
    <t>ООО "АвтоМир-Актив", г. Брянск</t>
  </si>
  <si>
    <t>3250073141</t>
  </si>
  <si>
    <t>ООО "БРЯНСК-ПРОМБЕТОН"</t>
  </si>
  <si>
    <t>3255506529</t>
  </si>
  <si>
    <t>ООО "Брянский завод Турборемонт"</t>
  </si>
  <si>
    <t>3235017992</t>
  </si>
  <si>
    <t>ООО "Брянский завод строительных конструкций"</t>
  </si>
  <si>
    <t>3255051141</t>
  </si>
  <si>
    <t>325501001</t>
  </si>
  <si>
    <t>ООО "Брянсктеплоэнерго"</t>
  </si>
  <si>
    <t>3250527250</t>
  </si>
  <si>
    <t>ООО "ЖОЗ"</t>
  </si>
  <si>
    <t>3243000449</t>
  </si>
  <si>
    <t>321201001</t>
  </si>
  <si>
    <t>ООО "Линия"</t>
  </si>
  <si>
    <t>3254508160</t>
  </si>
  <si>
    <t>ООО "Мегаполис-центр1"</t>
  </si>
  <si>
    <t>3250501051</t>
  </si>
  <si>
    <t>ООО "Промышленная компания Бежицкий сталелитейный завод"</t>
  </si>
  <si>
    <t>3232039998</t>
  </si>
  <si>
    <t>ООО "Рубин"</t>
  </si>
  <si>
    <t>3207004783</t>
  </si>
  <si>
    <t>320701001</t>
  </si>
  <si>
    <t>ООО "САКС", г. Брнянск</t>
  </si>
  <si>
    <t>3234039880</t>
  </si>
  <si>
    <t>ООО "Центр-Капитал", г. Брянск</t>
  </si>
  <si>
    <t>3250073342</t>
  </si>
  <si>
    <t>ООО Производственно-коммерческая фирма Янтарь -2</t>
  </si>
  <si>
    <t>3207009929</t>
  </si>
  <si>
    <t>ООО Управляющая компания "Агат"</t>
  </si>
  <si>
    <t>3250516788</t>
  </si>
  <si>
    <t>Облпотребсоюз</t>
  </si>
  <si>
    <t>3234010602</t>
  </si>
  <si>
    <t>Оргтехбыт</t>
  </si>
  <si>
    <t>3234020463</t>
  </si>
  <si>
    <t>Стройдеталь и К</t>
  </si>
  <si>
    <t>3235004961</t>
  </si>
  <si>
    <t>Торговый дом ПРОМБЕТОН</t>
  </si>
  <si>
    <t>3232022610</t>
  </si>
  <si>
    <t>Уминистерства внутренних дел Российской Федерации по Брянской области</t>
  </si>
  <si>
    <t>3234016700</t>
  </si>
  <si>
    <t>ФГУП "192 Центральный завод"</t>
  </si>
  <si>
    <t>3233001813</t>
  </si>
  <si>
    <t>ФГУП "РТРС"</t>
  </si>
  <si>
    <t>7717127211</t>
  </si>
  <si>
    <t>325002001</t>
  </si>
  <si>
    <t>ФКУ ИК -1 УФСИН  России по Брянской области</t>
  </si>
  <si>
    <t>3233000048</t>
  </si>
  <si>
    <t>Фокинское</t>
  </si>
  <si>
    <t>3235001720</t>
  </si>
  <si>
    <t>Клинцовская  автомобильная школа Брянского областного совета РОСТО (ДОСААФ)</t>
  </si>
  <si>
    <t>3203003549</t>
  </si>
  <si>
    <t>320301001</t>
  </si>
  <si>
    <t>МУП "Коммунальщик"</t>
  </si>
  <si>
    <t>3241005402</t>
  </si>
  <si>
    <t>ОАО "Клинцовский автокрановый завод"</t>
  </si>
  <si>
    <t>3203000428</t>
  </si>
  <si>
    <t>ООО "Клинцовское УПП"</t>
  </si>
  <si>
    <t>3203005874</t>
  </si>
  <si>
    <t>ФБУ ИК-6 УФСИН России по Брянской области</t>
  </si>
  <si>
    <t>3203006282</t>
  </si>
  <si>
    <t>г. Клинцы Брянской области Жилкомсервис</t>
  </si>
  <si>
    <t>3241005392</t>
  </si>
  <si>
    <t>филиал ОАО "Квадра" - "Западная генерация"</t>
  </si>
  <si>
    <t>6829012680</t>
  </si>
  <si>
    <t>325402001</t>
  </si>
  <si>
    <t>производство комбинированная выработка</t>
  </si>
  <si>
    <t>МУП Жилье</t>
  </si>
  <si>
    <t>3204005700</t>
  </si>
  <si>
    <t>320401001</t>
  </si>
  <si>
    <t>ООО "Новозыбковская швейно-трикотажная фабрика имени 8-го Марта"</t>
  </si>
  <si>
    <t>3250065493</t>
  </si>
  <si>
    <t>ОАО "Брянский химический завод им. 50-летия СССР</t>
  </si>
  <si>
    <t>3255517496</t>
  </si>
  <si>
    <t>ООО "Теплоцентраль Сельцо"</t>
  </si>
  <si>
    <t>3255510109</t>
  </si>
  <si>
    <t>ООО "Нефтяная компания Русснефть-Брянск"</t>
  </si>
  <si>
    <t>3231008161</t>
  </si>
  <si>
    <t>325350001</t>
  </si>
  <si>
    <t>Брянский асбестоцементный завод</t>
  </si>
  <si>
    <t>3202006138</t>
  </si>
  <si>
    <t>320201001</t>
  </si>
  <si>
    <t>ЗАО "Мальцовский портландцемент"</t>
  </si>
  <si>
    <t>3202001147</t>
  </si>
  <si>
    <t>Фокинский комбинат строительных материалов</t>
  </si>
  <si>
    <t>3202008833</t>
  </si>
  <si>
    <t>ООО "Рем - Сервис"</t>
  </si>
  <si>
    <t>3243003993</t>
  </si>
  <si>
    <t>324301001</t>
  </si>
  <si>
    <t>Отдел образования администрации Дубровского района</t>
  </si>
  <si>
    <t>3210002240</t>
  </si>
  <si>
    <t>321001001</t>
  </si>
  <si>
    <t>МУП ВКХ Дятьково</t>
  </si>
  <si>
    <t>3202006272</t>
  </si>
  <si>
    <t>ООО "РемКоммунСтрой</t>
  </si>
  <si>
    <t>3255508406</t>
  </si>
  <si>
    <t>Автоколонна 1806 - Жуковка</t>
  </si>
  <si>
    <t>3212004958</t>
  </si>
  <si>
    <t>МУП "Жуковский Жилкомхоз"</t>
  </si>
  <si>
    <t>3212004250</t>
  </si>
  <si>
    <t>ФГУ "Войсковая часть 42685"</t>
  </si>
  <si>
    <t>3212003489</t>
  </si>
  <si>
    <t>Злынковская передвижная механизированная колонна</t>
  </si>
  <si>
    <t>3213000240</t>
  </si>
  <si>
    <t>324106001</t>
  </si>
  <si>
    <t>ЗАО "Метаклэй"</t>
  </si>
  <si>
    <t>3254506029</t>
  </si>
  <si>
    <t>Машины и запчасти</t>
  </si>
  <si>
    <t>3214000187</t>
  </si>
  <si>
    <t>321401001</t>
  </si>
  <si>
    <t>ОАО "Карачевский завод Электродеталь"</t>
  </si>
  <si>
    <t>3214000726</t>
  </si>
  <si>
    <t>МУП "Содружество"</t>
  </si>
  <si>
    <t>3243001996</t>
  </si>
  <si>
    <t>Брянскагроздравница санаторий Затишье</t>
  </si>
  <si>
    <t>3234032959</t>
  </si>
  <si>
    <t>ЗАО "Клинцовская ПМК - 45"</t>
  </si>
  <si>
    <t>3217002200</t>
  </si>
  <si>
    <t>321701001</t>
  </si>
  <si>
    <t>МУП ЖКХ Клинцовского района</t>
  </si>
  <si>
    <t>3203008314</t>
  </si>
  <si>
    <t>ГКУ Брянской области "Навлинское лесничество"</t>
  </si>
  <si>
    <t>3249003598</t>
  </si>
  <si>
    <t>МУП "Навлинского многоотраслевого управления жилищно-коммунального хозяйства"</t>
  </si>
  <si>
    <t>3221000460</t>
  </si>
  <si>
    <t>322101001</t>
  </si>
  <si>
    <t>ОАО "Брянская сбытовая компания"</t>
  </si>
  <si>
    <t>3250056153</t>
  </si>
  <si>
    <t>320332001</t>
  </si>
  <si>
    <t>ОАО РЖД</t>
  </si>
  <si>
    <t>324931002</t>
  </si>
  <si>
    <t>НПС "Новозыбков" БРУ ОАО "МН "Дружба"</t>
  </si>
  <si>
    <t>МУ "Межпоселенческого культурно-досугового объединения Новозыбковского района"</t>
  </si>
  <si>
    <t>3241003660</t>
  </si>
  <si>
    <t>МУП МУЖКХ Погарского района</t>
  </si>
  <si>
    <t>3223000144</t>
  </si>
  <si>
    <t>322301001</t>
  </si>
  <si>
    <t>ООО "Жилье"</t>
  </si>
  <si>
    <t>3241008114</t>
  </si>
  <si>
    <t>МКП Бакланское ЖКХ</t>
  </si>
  <si>
    <t>3252004111</t>
  </si>
  <si>
    <t>325201001</t>
  </si>
  <si>
    <t>МКП Витовка</t>
  </si>
  <si>
    <t>3252001791</t>
  </si>
  <si>
    <t>ГОУНПО ПУ № 32</t>
  </si>
  <si>
    <t>3224001503</t>
  </si>
  <si>
    <t>322401001</t>
  </si>
  <si>
    <t>МКП Почепский жилкомводхоз</t>
  </si>
  <si>
    <t>3252003252</t>
  </si>
  <si>
    <t>Отдел образования администрации Почепского района</t>
  </si>
  <si>
    <t>3224001398</t>
  </si>
  <si>
    <t>МКП Жилищно-коммунальный центр</t>
  </si>
  <si>
    <t>3252002900</t>
  </si>
  <si>
    <t>Рогнедино Инженер - Сервис</t>
  </si>
  <si>
    <t>3243001611</t>
  </si>
  <si>
    <t>ООО "Комфорт"</t>
  </si>
  <si>
    <t>3249501547</t>
  </si>
  <si>
    <t>ООО "Меленское ЖКХ"</t>
  </si>
  <si>
    <t>3253004731</t>
  </si>
  <si>
    <t>325301001</t>
  </si>
  <si>
    <t>ФГУ Комбинат Слава</t>
  </si>
  <si>
    <t>3229002451</t>
  </si>
  <si>
    <t>322901001</t>
  </si>
  <si>
    <t>Монолит</t>
  </si>
  <si>
    <t>3230000096</t>
  </si>
  <si>
    <t>323001001</t>
  </si>
  <si>
    <t>Трубчевский завод Нерусса</t>
  </si>
  <si>
    <t>3230007447</t>
  </si>
  <si>
    <t>ФГОУ СПО Трубчевский аграрный колледж</t>
  </si>
  <si>
    <t>3230001050</t>
  </si>
  <si>
    <t>Филиал ОАО "МРСК Центра - "Брянскэнерго"</t>
  </si>
  <si>
    <t>6901067107</t>
  </si>
  <si>
    <t>Унечское МУП ЖКО</t>
  </si>
  <si>
    <t>3231001279</t>
  </si>
  <si>
    <t>323101001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</si>
  <si>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</si>
  <si>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</si>
  <si>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</si>
  <si>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да</t>
  </si>
  <si>
    <t>нет</t>
  </si>
  <si>
    <t>241050, г. Брянск, ул. Горького,58</t>
  </si>
  <si>
    <t>Николаев Владимир Васильевич</t>
  </si>
  <si>
    <t>начальник отдела</t>
  </si>
  <si>
    <t>8 (4832) 74-37-62</t>
  </si>
  <si>
    <t>tunenkova@tarif32.ru</t>
  </si>
  <si>
    <t>242700, Брянская обл., г. Жуковка, ул. Октябрьская,1</t>
  </si>
  <si>
    <t>Кузнецова Татьяна Николаевна</t>
  </si>
  <si>
    <t>заместитель начальника отдела экономики</t>
  </si>
  <si>
    <t>8 (48334) 3-16-41</t>
  </si>
  <si>
    <t>econom.otdel@gmail.com</t>
  </si>
  <si>
    <t>242700, Брянская область, г. Жуковка, ул. Ленина 44а</t>
  </si>
  <si>
    <t>Новикова Ирина Петровна</t>
  </si>
  <si>
    <t>начальник планово-экономического отдела</t>
  </si>
  <si>
    <t>8 (48334) 3-16-87</t>
  </si>
  <si>
    <t>econom@zhukgkh.org</t>
  </si>
  <si>
    <t>Регулирующий орган субъекта Российской Федерации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</si>
</sst>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b/>
      <sz val="14"/>
      <color indexed="8"/>
      <name val="Times New Roman"/>
      <family val="1"/>
    </font>
    <font>
      <sz val="10"/>
      <color indexed="9"/>
      <name val="Tahoma"/>
      <family val="2"/>
    </font>
    <font>
      <sz val="11"/>
      <name val="Calibri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8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21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24" xfId="79" applyFont="1" applyFill="1" applyBorder="1" applyAlignment="1" applyProtection="1">
      <alignment horizontal="center" vertical="center" wrapText="1"/>
      <protection locked="0"/>
    </xf>
    <xf numFmtId="0" fontId="46" fillId="0" borderId="0" xfId="73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3" applyFont="1">
      <alignment/>
      <protection/>
    </xf>
    <xf numFmtId="0" fontId="0" fillId="24" borderId="17" xfId="73" applyFont="1" applyFill="1" applyBorder="1">
      <alignment/>
      <protection/>
    </xf>
    <xf numFmtId="0" fontId="0" fillId="24" borderId="11" xfId="73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25" borderId="8" xfId="73" applyFont="1" applyFill="1" applyBorder="1" applyAlignment="1">
      <alignment horizontal="left" vertical="center" wrapText="1"/>
      <protection/>
    </xf>
    <xf numFmtId="1" fontId="0" fillId="21" borderId="8" xfId="73" applyNumberFormat="1" applyFont="1" applyFill="1" applyBorder="1" applyAlignment="1">
      <alignment horizontal="center" vertical="center" wrapText="1"/>
      <protection/>
    </xf>
    <xf numFmtId="2" fontId="0" fillId="21" borderId="8" xfId="73" applyNumberFormat="1" applyFont="1" applyFill="1" applyBorder="1" applyAlignment="1">
      <alignment horizontal="center" vertical="center" wrapText="1"/>
      <protection/>
    </xf>
    <xf numFmtId="4" fontId="0" fillId="4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 wrapText="1"/>
      <protection/>
    </xf>
    <xf numFmtId="4" fontId="0" fillId="21" borderId="8" xfId="73" applyNumberFormat="1" applyFont="1" applyFill="1" applyBorder="1" applyAlignment="1">
      <alignment horizontal="center" vertical="center"/>
      <protection/>
    </xf>
    <xf numFmtId="4" fontId="0" fillId="21" borderId="25" xfId="73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3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3" applyFont="1" applyFill="1" applyAlignment="1" applyProtection="1">
      <alignment wrapText="1"/>
      <protection/>
    </xf>
    <xf numFmtId="0" fontId="0" fillId="0" borderId="0" xfId="73" applyFont="1" applyAlignment="1" applyProtection="1">
      <alignment wrapText="1"/>
      <protection/>
    </xf>
    <xf numFmtId="0" fontId="0" fillId="0" borderId="0" xfId="73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0" borderId="0" xfId="73" applyFont="1" applyFill="1" applyAlignment="1" applyProtection="1">
      <alignment horizontal="center" wrapText="1"/>
      <protection/>
    </xf>
    <xf numFmtId="49" fontId="42" fillId="0" borderId="0" xfId="51" applyNumberFormat="1" applyFont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wrapText="1"/>
      <protection/>
    </xf>
    <xf numFmtId="0" fontId="48" fillId="0" borderId="0" xfId="78" applyFont="1" applyFill="1" applyBorder="1" applyAlignment="1" applyProtection="1">
      <alignment wrapText="1"/>
      <protection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0" applyFont="1" applyAlignment="1" applyProtection="1">
      <alignment wrapText="1"/>
      <protection/>
    </xf>
    <xf numFmtId="0" fontId="48" fillId="0" borderId="0" xfId="74" applyFont="1" applyAlignment="1" applyProtection="1">
      <alignment vertical="center"/>
      <protection/>
    </xf>
    <xf numFmtId="0" fontId="48" fillId="0" borderId="0" xfId="73" applyFont="1" applyFill="1" applyAlignment="1" applyProtection="1">
      <alignment wrapText="1"/>
      <protection/>
    </xf>
    <xf numFmtId="0" fontId="48" fillId="0" borderId="0" xfId="78" applyFont="1" applyProtection="1">
      <alignment/>
      <protection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22" fillId="24" borderId="28" xfId="79" applyFont="1" applyFill="1" applyBorder="1" applyAlignment="1" applyProtection="1">
      <alignment vertical="center" wrapText="1"/>
      <protection/>
    </xf>
    <xf numFmtId="0" fontId="22" fillId="24" borderId="28" xfId="79" applyFont="1" applyFill="1" applyBorder="1" applyAlignment="1" applyProtection="1">
      <alignment horizontal="center" wrapText="1"/>
      <protection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4" borderId="0" xfId="81" applyNumberFormat="1" applyFont="1" applyFill="1" applyBorder="1" applyAlignment="1" applyProtection="1">
      <alignment horizontal="center" vertical="center" wrapText="1"/>
      <protection/>
    </xf>
    <xf numFmtId="49" fontId="22" fillId="24" borderId="0" xfId="81" applyNumberFormat="1" applyFont="1" applyFill="1" applyBorder="1" applyAlignment="1" applyProtection="1">
      <alignment horizontal="center"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21" borderId="31" xfId="79" applyFont="1" applyFill="1" applyBorder="1" applyAlignment="1" applyProtection="1">
      <alignment horizontal="center" vertical="center" wrapText="1"/>
      <protection locked="0"/>
    </xf>
    <xf numFmtId="1" fontId="22" fillId="21" borderId="32" xfId="79" applyNumberFormat="1" applyFont="1" applyFill="1" applyBorder="1" applyAlignment="1" applyProtection="1">
      <alignment horizontal="center" vertical="center" wrapText="1"/>
      <protection locked="0"/>
    </xf>
    <xf numFmtId="0" fontId="22" fillId="4" borderId="33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5" xfId="82" applyNumberFormat="1" applyFont="1" applyFill="1" applyBorder="1" applyAlignment="1" applyProtection="1">
      <alignment horizontal="center" vertical="center" wrapText="1"/>
      <protection/>
    </xf>
    <xf numFmtId="0" fontId="44" fillId="24" borderId="34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left" vertical="center" wrapText="1"/>
      <protection/>
    </xf>
    <xf numFmtId="0" fontId="22" fillId="24" borderId="35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22" fillId="24" borderId="37" xfId="79" applyFont="1" applyFill="1" applyBorder="1" applyAlignment="1" applyProtection="1">
      <alignment horizontal="center" vertical="center" wrapText="1"/>
      <protection/>
    </xf>
    <xf numFmtId="0" fontId="23" fillId="24" borderId="38" xfId="79" applyFont="1" applyFill="1" applyBorder="1" applyAlignment="1" applyProtection="1">
      <alignment horizontal="center" vertical="center" wrapText="1"/>
      <protection/>
    </xf>
    <xf numFmtId="0" fontId="22" fillId="24" borderId="39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4" borderId="40" xfId="81" applyFont="1" applyFill="1" applyBorder="1" applyAlignment="1" applyProtection="1">
      <alignment horizontal="center" vertical="center" wrapText="1"/>
      <protection/>
    </xf>
    <xf numFmtId="0" fontId="22" fillId="24" borderId="41" xfId="79" applyFont="1" applyFill="1" applyBorder="1" applyAlignment="1" applyProtection="1">
      <alignment horizontal="center" vertical="center" wrapText="1"/>
      <protection/>
    </xf>
    <xf numFmtId="0" fontId="22" fillId="0" borderId="0" xfId="71" applyFont="1" applyAlignment="1" applyProtection="1">
      <alignment wrapText="1"/>
      <protection/>
    </xf>
    <xf numFmtId="0" fontId="22" fillId="24" borderId="15" xfId="71" applyFont="1" applyFill="1" applyBorder="1" applyAlignment="1" applyProtection="1">
      <alignment wrapText="1"/>
      <protection/>
    </xf>
    <xf numFmtId="0" fontId="22" fillId="24" borderId="16" xfId="71" applyFont="1" applyFill="1" applyBorder="1" applyAlignment="1" applyProtection="1">
      <alignment wrapText="1"/>
      <protection/>
    </xf>
    <xf numFmtId="0" fontId="22" fillId="24" borderId="17" xfId="71" applyFont="1" applyFill="1" applyBorder="1" applyAlignment="1" applyProtection="1">
      <alignment wrapText="1"/>
      <protection/>
    </xf>
    <xf numFmtId="0" fontId="22" fillId="24" borderId="11" xfId="71" applyFont="1" applyFill="1" applyBorder="1" applyAlignment="1" applyProtection="1">
      <alignment wrapText="1"/>
      <protection/>
    </xf>
    <xf numFmtId="0" fontId="22" fillId="24" borderId="0" xfId="71" applyFont="1" applyFill="1" applyBorder="1" applyAlignment="1" applyProtection="1">
      <alignment wrapText="1"/>
      <protection/>
    </xf>
    <xf numFmtId="0" fontId="54" fillId="0" borderId="0" xfId="0" applyNumberFormat="1" applyFont="1" applyAlignment="1">
      <alignment vertical="top"/>
    </xf>
    <xf numFmtId="0" fontId="0" fillId="24" borderId="0" xfId="72" applyFont="1" applyFill="1" applyBorder="1" applyAlignment="1" applyProtection="1">
      <alignment wrapText="1"/>
      <protection/>
    </xf>
    <xf numFmtId="49" fontId="15" fillId="24" borderId="0" xfId="75" applyFont="1" applyFill="1" applyBorder="1" applyAlignment="1" applyProtection="1">
      <alignment horizontal="left" vertical="center" indent="2"/>
      <protection/>
    </xf>
    <xf numFmtId="0" fontId="22" fillId="25" borderId="8" xfId="71" applyFont="1" applyFill="1" applyBorder="1" applyAlignment="1" applyProtection="1">
      <alignment horizontal="center" vertical="center" wrapText="1"/>
      <protection locked="0"/>
    </xf>
    <xf numFmtId="0" fontId="22" fillId="24" borderId="19" xfId="71" applyFont="1" applyFill="1" applyBorder="1" applyAlignment="1" applyProtection="1">
      <alignment wrapText="1"/>
      <protection/>
    </xf>
    <xf numFmtId="0" fontId="22" fillId="24" borderId="20" xfId="71" applyFont="1" applyFill="1" applyBorder="1" applyAlignment="1" applyProtection="1">
      <alignment wrapText="1"/>
      <protection/>
    </xf>
    <xf numFmtId="0" fontId="22" fillId="24" borderId="18" xfId="71" applyFont="1" applyFill="1" applyBorder="1" applyAlignment="1" applyProtection="1">
      <alignment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55" fillId="0" borderId="0" xfId="0" applyFont="1" applyAlignment="1">
      <alignment horizontal="left" vertical="top" indent="2"/>
    </xf>
    <xf numFmtId="0" fontId="0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6" applyFont="1" applyAlignment="1">
      <alignment wrapText="1"/>
      <protection/>
    </xf>
    <xf numFmtId="0" fontId="0" fillId="0" borderId="0" xfId="76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43" fillId="0" borderId="42" xfId="79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0" xfId="73" applyFont="1" applyFill="1" applyBorder="1" applyAlignment="1" applyProtection="1">
      <alignment wrapText="1"/>
      <protection/>
    </xf>
    <xf numFmtId="0" fontId="0" fillId="0" borderId="0" xfId="73" applyFont="1" applyBorder="1" applyAlignment="1" applyProtection="1">
      <alignment wrapText="1"/>
      <protection/>
    </xf>
    <xf numFmtId="0" fontId="48" fillId="24" borderId="0" xfId="78" applyFont="1" applyFill="1" applyBorder="1" applyAlignment="1" applyProtection="1">
      <alignment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15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vertical="center"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3" applyFont="1" applyFill="1" applyBorder="1" applyAlignment="1" applyProtection="1">
      <alignment wrapTex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15" fillId="0" borderId="8" xfId="83" applyFont="1" applyFill="1" applyBorder="1" applyAlignment="1" applyProtection="1">
      <alignment horizontal="left"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3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15" fillId="0" borderId="8" xfId="73" applyFont="1" applyFill="1" applyBorder="1" applyAlignment="1" applyProtection="1">
      <alignment vertical="center" wrapText="1"/>
      <protection/>
    </xf>
    <xf numFmtId="0" fontId="15" fillId="0" borderId="8" xfId="73" applyFont="1" applyFill="1" applyBorder="1" applyAlignment="1" applyProtection="1">
      <alignment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56" fillId="0" borderId="0" xfId="78" applyFont="1" applyFill="1" applyBorder="1" applyAlignment="1" applyProtection="1">
      <alignment horizontal="center"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186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2" fontId="0" fillId="4" borderId="48" xfId="78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wrapText="1"/>
      <protection/>
    </xf>
    <xf numFmtId="188" fontId="0" fillId="4" borderId="48" xfId="78" applyNumberFormat="1" applyFont="1" applyFill="1" applyBorder="1" applyAlignment="1" applyProtection="1">
      <alignment horizontal="center" wrapText="1"/>
      <protection/>
    </xf>
    <xf numFmtId="174" fontId="0" fillId="4" borderId="48" xfId="73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vertical="center" wrapText="1"/>
      <protection/>
    </xf>
    <xf numFmtId="3" fontId="0" fillId="0" borderId="48" xfId="78" applyNumberFormat="1" applyFont="1" applyFill="1" applyBorder="1" applyAlignment="1" applyProtection="1">
      <alignment horizontal="center" wrapText="1"/>
      <protection/>
    </xf>
    <xf numFmtId="10" fontId="0" fillId="4" borderId="48" xfId="78" applyNumberFormat="1" applyFont="1" applyFill="1" applyBorder="1" applyAlignment="1" applyProtection="1">
      <alignment horizontal="center" vertical="center" wrapText="1"/>
      <protection/>
    </xf>
    <xf numFmtId="3" fontId="0" fillId="0" borderId="48" xfId="78" applyNumberFormat="1" applyFont="1" applyFill="1" applyBorder="1" applyAlignment="1" applyProtection="1">
      <alignment horizontal="center" vertical="center" wrapText="1"/>
      <protection/>
    </xf>
    <xf numFmtId="10" fontId="0" fillId="4" borderId="48" xfId="89" applyNumberFormat="1" applyFont="1" applyFill="1" applyBorder="1" applyAlignment="1" applyProtection="1">
      <alignment horizontal="center" wrapText="1"/>
      <protection/>
    </xf>
    <xf numFmtId="4" fontId="0" fillId="4" borderId="48" xfId="78" applyNumberFormat="1" applyFont="1" applyFill="1" applyBorder="1" applyAlignment="1" applyProtection="1">
      <alignment horizontal="center" vertical="center" wrapText="1"/>
      <protection/>
    </xf>
    <xf numFmtId="187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87" fontId="0" fillId="4" borderId="48" xfId="73" applyNumberFormat="1" applyFont="1" applyFill="1" applyBorder="1" applyAlignment="1" applyProtection="1">
      <alignment horizontal="center" wrapText="1"/>
      <protection/>
    </xf>
    <xf numFmtId="187" fontId="0" fillId="21" borderId="48" xfId="78" applyNumberFormat="1" applyFont="1" applyFill="1" applyBorder="1" applyAlignment="1" applyProtection="1">
      <alignment horizontal="center" wrapText="1"/>
      <protection locked="0"/>
    </xf>
    <xf numFmtId="0" fontId="22" fillId="21" borderId="48" xfId="79" applyFont="1" applyFill="1" applyBorder="1" applyAlignment="1" applyProtection="1">
      <alignment horizontal="center" vertical="center" wrapText="1"/>
      <protection locked="0"/>
    </xf>
    <xf numFmtId="14" fontId="0" fillId="21" borderId="48" xfId="78" applyNumberFormat="1" applyFont="1" applyFill="1" applyBorder="1" applyAlignment="1" applyProtection="1">
      <alignment horizontal="center" wrapText="1"/>
      <protection locked="0"/>
    </xf>
    <xf numFmtId="10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0" xfId="70" applyFont="1" applyFill="1" applyBorder="1">
      <alignment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26" borderId="52" xfId="70" applyFont="1" applyFill="1" applyBorder="1" applyAlignment="1" applyProtection="1">
      <alignment wrapText="1"/>
      <protection/>
    </xf>
    <xf numFmtId="1" fontId="0" fillId="21" borderId="48" xfId="78" applyNumberFormat="1" applyFont="1" applyFill="1" applyBorder="1" applyAlignment="1" applyProtection="1">
      <alignment horizontal="center" wrapText="1"/>
      <protection locked="0"/>
    </xf>
    <xf numFmtId="1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2" fontId="0" fillId="21" borderId="48" xfId="78" applyNumberFormat="1" applyFont="1" applyFill="1" applyBorder="1" applyAlignment="1" applyProtection="1">
      <alignment horizontal="center" wrapText="1"/>
      <protection locked="0"/>
    </xf>
    <xf numFmtId="2" fontId="0" fillId="21" borderId="48" xfId="78" applyNumberFormat="1" applyFont="1" applyFill="1" applyBorder="1" applyAlignment="1" applyProtection="1">
      <alignment horizontal="center" vertical="center" wrapText="1"/>
      <protection locked="0"/>
    </xf>
    <xf numFmtId="174" fontId="0" fillId="21" borderId="48" xfId="78" applyNumberFormat="1" applyFont="1" applyFill="1" applyBorder="1" applyAlignment="1" applyProtection="1">
      <alignment horizontal="center" wrapText="1"/>
      <protection locked="0"/>
    </xf>
    <xf numFmtId="168" fontId="0" fillId="21" borderId="48" xfId="78" applyNumberFormat="1" applyFont="1" applyFill="1" applyBorder="1" applyAlignment="1" applyProtection="1">
      <alignment horizontal="center" wrapText="1"/>
      <protection locked="0"/>
    </xf>
    <xf numFmtId="49" fontId="0" fillId="24" borderId="3" xfId="75" applyFont="1" applyFill="1" applyBorder="1" applyAlignment="1" applyProtection="1">
      <alignment horizontal="right" vertical="center"/>
      <protection/>
    </xf>
    <xf numFmtId="49" fontId="0" fillId="24" borderId="53" xfId="75" applyFont="1" applyFill="1" applyBorder="1" applyAlignment="1" applyProtection="1">
      <alignment horizontal="right" vertical="center"/>
      <protection/>
    </xf>
    <xf numFmtId="49" fontId="0" fillId="24" borderId="54" xfId="75" applyFont="1" applyFill="1" applyBorder="1" applyAlignment="1" applyProtection="1">
      <alignment horizontal="right" vertical="center"/>
      <protection/>
    </xf>
    <xf numFmtId="49" fontId="0" fillId="24" borderId="55" xfId="75" applyFont="1" applyFill="1" applyBorder="1" applyAlignment="1" applyProtection="1">
      <alignment horizontal="right" vertical="center"/>
      <protection/>
    </xf>
    <xf numFmtId="49" fontId="49" fillId="21" borderId="56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7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6" xfId="52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left" vertical="center" wrapText="1"/>
      <protection locked="0"/>
    </xf>
    <xf numFmtId="49" fontId="49" fillId="21" borderId="57" xfId="52" applyNumberFormat="1" applyFont="1" applyFill="1" applyBorder="1" applyAlignment="1" applyProtection="1">
      <alignment horizontal="left" vertical="center" wrapText="1"/>
      <protection locked="0"/>
    </xf>
    <xf numFmtId="0" fontId="23" fillId="2" borderId="36" xfId="71" applyFont="1" applyFill="1" applyBorder="1" applyAlignment="1" applyProtection="1">
      <alignment horizontal="center" vertical="center" wrapText="1"/>
      <protection/>
    </xf>
    <xf numFmtId="0" fontId="15" fillId="2" borderId="58" xfId="71" applyFont="1" applyFill="1" applyBorder="1" applyAlignment="1" applyProtection="1">
      <alignment horizontal="center" vertical="center" wrapText="1"/>
      <protection/>
    </xf>
    <xf numFmtId="0" fontId="15" fillId="2" borderId="37" xfId="71" applyFont="1" applyFill="1" applyBorder="1" applyAlignment="1" applyProtection="1">
      <alignment horizontal="center" vertical="center" wrapText="1"/>
      <protection/>
    </xf>
    <xf numFmtId="0" fontId="23" fillId="0" borderId="36" xfId="71" applyFont="1" applyFill="1" applyBorder="1" applyAlignment="1" applyProtection="1">
      <alignment horizontal="center" vertical="center" wrapText="1"/>
      <protection/>
    </xf>
    <xf numFmtId="0" fontId="23" fillId="0" borderId="58" xfId="71" applyFont="1" applyFill="1" applyBorder="1" applyAlignment="1" applyProtection="1">
      <alignment horizontal="center" vertical="center" wrapText="1"/>
      <protection/>
    </xf>
    <xf numFmtId="0" fontId="23" fillId="0" borderId="37" xfId="71" applyFont="1" applyFill="1" applyBorder="1" applyAlignment="1" applyProtection="1">
      <alignment horizontal="center" vertical="center" wrapText="1"/>
      <protection/>
    </xf>
    <xf numFmtId="49" fontId="15" fillId="0" borderId="3" xfId="75" applyFont="1" applyBorder="1" applyAlignment="1" applyProtection="1">
      <alignment horizontal="center" vertical="center"/>
      <protection/>
    </xf>
    <xf numFmtId="49" fontId="15" fillId="0" borderId="57" xfId="75" applyFont="1" applyBorder="1" applyAlignment="1" applyProtection="1">
      <alignment horizontal="center" vertical="center"/>
      <protection/>
    </xf>
    <xf numFmtId="49" fontId="0" fillId="21" borderId="59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4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60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6" xfId="75" applyFont="1" applyFill="1" applyBorder="1" applyAlignment="1" applyProtection="1">
      <alignment horizontal="left" vertical="center" wrapText="1"/>
      <protection locked="0"/>
    </xf>
    <xf numFmtId="49" fontId="0" fillId="21" borderId="3" xfId="75" applyFont="1" applyFill="1" applyBorder="1" applyAlignment="1" applyProtection="1">
      <alignment horizontal="left" vertical="center" wrapText="1"/>
      <protection locked="0"/>
    </xf>
    <xf numFmtId="49" fontId="0" fillId="21" borderId="57" xfId="75" applyFont="1" applyFill="1" applyBorder="1" applyAlignment="1" applyProtection="1">
      <alignment horizontal="left" vertical="center" wrapText="1"/>
      <protection locked="0"/>
    </xf>
    <xf numFmtId="49" fontId="0" fillId="21" borderId="59" xfId="75" applyFont="1" applyFill="1" applyBorder="1" applyAlignment="1" applyProtection="1">
      <alignment horizontal="left" vertical="center" wrapText="1"/>
      <protection locked="0"/>
    </xf>
    <xf numFmtId="49" fontId="0" fillId="21" borderId="54" xfId="75" applyFont="1" applyFill="1" applyBorder="1" applyAlignment="1" applyProtection="1">
      <alignment horizontal="left" vertical="center" wrapText="1"/>
      <protection locked="0"/>
    </xf>
    <xf numFmtId="49" fontId="0" fillId="21" borderId="60" xfId="75" applyFont="1" applyFill="1" applyBorder="1" applyAlignment="1" applyProtection="1">
      <alignment horizontal="left" vertical="center" wrapText="1"/>
      <protection locked="0"/>
    </xf>
    <xf numFmtId="49" fontId="0" fillId="21" borderId="56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5" applyNumberFormat="1" applyFont="1" applyFill="1" applyBorder="1" applyAlignment="1" applyProtection="1">
      <alignment horizontal="left" vertical="center" wrapText="1"/>
      <protection locked="0"/>
    </xf>
    <xf numFmtId="49" fontId="0" fillId="21" borderId="57" xfId="75" applyNumberFormat="1" applyFont="1" applyFill="1" applyBorder="1" applyAlignment="1" applyProtection="1">
      <alignment horizontal="left" vertical="center" wrapText="1"/>
      <protection locked="0"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5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9" xfId="79" applyFont="1" applyFill="1" applyBorder="1" applyAlignment="1" applyProtection="1">
      <alignment horizontal="center" vertical="center" wrapText="1"/>
      <protection/>
    </xf>
    <xf numFmtId="0" fontId="23" fillId="24" borderId="62" xfId="79" applyFont="1" applyFill="1" applyBorder="1" applyAlignment="1" applyProtection="1">
      <alignment horizontal="center" vertical="center" wrapText="1"/>
      <protection/>
    </xf>
    <xf numFmtId="0" fontId="23" fillId="24" borderId="63" xfId="79" applyFont="1" applyFill="1" applyBorder="1" applyAlignment="1" applyProtection="1">
      <alignment horizontal="center" vertical="center" wrapText="1"/>
      <protection/>
    </xf>
    <xf numFmtId="0" fontId="22" fillId="24" borderId="64" xfId="79" applyFont="1" applyFill="1" applyBorder="1" applyAlignment="1" applyProtection="1">
      <alignment horizontal="center" vertical="center" wrapText="1"/>
      <protection/>
    </xf>
    <xf numFmtId="0" fontId="22" fillId="24" borderId="22" xfId="79" applyFont="1" applyFill="1" applyBorder="1" applyAlignment="1" applyProtection="1">
      <alignment horizontal="center" vertical="center" wrapText="1"/>
      <protection/>
    </xf>
    <xf numFmtId="0" fontId="22" fillId="21" borderId="22" xfId="79" applyFont="1" applyFill="1" applyBorder="1" applyAlignment="1" applyProtection="1">
      <alignment horizontal="center" vertical="center" wrapText="1"/>
      <protection locked="0"/>
    </xf>
    <xf numFmtId="0" fontId="22" fillId="21" borderId="33" xfId="79" applyFont="1" applyFill="1" applyBorder="1" applyAlignment="1" applyProtection="1">
      <alignment horizontal="center" vertical="center" wrapText="1"/>
      <protection locked="0"/>
    </xf>
    <xf numFmtId="0" fontId="22" fillId="20" borderId="65" xfId="79" applyFont="1" applyFill="1" applyBorder="1" applyAlignment="1" applyProtection="1">
      <alignment horizontal="center" vertical="top" wrapText="1"/>
      <protection/>
    </xf>
    <xf numFmtId="0" fontId="22" fillId="20" borderId="66" xfId="79" applyFont="1" applyFill="1" applyBorder="1" applyAlignment="1" applyProtection="1">
      <alignment horizontal="center" vertical="top" wrapText="1"/>
      <protection/>
    </xf>
    <xf numFmtId="0" fontId="22" fillId="24" borderId="65" xfId="81" applyFont="1" applyFill="1" applyBorder="1" applyAlignment="1" applyProtection="1">
      <alignment horizontal="center" vertical="center" wrapText="1"/>
      <protection/>
    </xf>
    <xf numFmtId="49" fontId="0" fillId="24" borderId="66" xfId="0" applyFill="1" applyBorder="1" applyAlignment="1" applyProtection="1">
      <alignment vertical="top"/>
      <protection/>
    </xf>
    <xf numFmtId="0" fontId="22" fillId="21" borderId="40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8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0" fillId="21" borderId="39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2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3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40" xfId="79" applyFont="1" applyFill="1" applyBorder="1" applyAlignment="1" applyProtection="1">
      <alignment horizontal="center" vertical="center" wrapText="1"/>
      <protection locked="0"/>
    </xf>
    <xf numFmtId="0" fontId="22" fillId="21" borderId="69" xfId="79" applyFont="1" applyFill="1" applyBorder="1" applyAlignment="1" applyProtection="1">
      <alignment horizontal="center" vertical="center" wrapText="1"/>
      <protection locked="0"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42" xfId="79" applyFont="1" applyFill="1" applyBorder="1" applyAlignment="1" applyProtection="1">
      <alignment horizontal="right" vertical="center" wrapText="1"/>
      <protection/>
    </xf>
    <xf numFmtId="0" fontId="22" fillId="24" borderId="70" xfId="81" applyFont="1" applyFill="1" applyBorder="1" applyAlignment="1" applyProtection="1">
      <alignment horizontal="center" vertical="center" wrapText="1"/>
      <protection/>
    </xf>
    <xf numFmtId="0" fontId="22" fillId="24" borderId="71" xfId="81" applyFont="1" applyFill="1" applyBorder="1" applyAlignment="1" applyProtection="1">
      <alignment horizontal="center" vertical="center" wrapText="1"/>
      <protection/>
    </xf>
    <xf numFmtId="0" fontId="22" fillId="24" borderId="72" xfId="81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43" fillId="2" borderId="58" xfId="79" applyFont="1" applyFill="1" applyBorder="1" applyAlignment="1" applyProtection="1">
      <alignment horizontal="center" vertical="center" wrapText="1"/>
      <protection/>
    </xf>
    <xf numFmtId="0" fontId="43" fillId="2" borderId="37" xfId="79" applyFont="1" applyFill="1" applyBorder="1" applyAlignment="1" applyProtection="1">
      <alignment horizontal="center" vertical="center" wrapText="1"/>
      <protection/>
    </xf>
    <xf numFmtId="0" fontId="0" fillId="21" borderId="62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3" xfId="81" applyNumberFormat="1" applyFont="1" applyFill="1" applyBorder="1" applyAlignment="1" applyProtection="1">
      <alignment horizontal="center" vertical="center" wrapText="1"/>
      <protection locked="0"/>
    </xf>
    <xf numFmtId="0" fontId="44" fillId="4" borderId="73" xfId="79" applyFont="1" applyFill="1" applyBorder="1" applyAlignment="1" applyProtection="1">
      <alignment horizontal="center" vertical="center" wrapText="1"/>
      <protection/>
    </xf>
    <xf numFmtId="0" fontId="44" fillId="4" borderId="28" xfId="79" applyFont="1" applyFill="1" applyBorder="1" applyAlignment="1" applyProtection="1">
      <alignment horizontal="center" vertical="center" wrapText="1"/>
      <protection/>
    </xf>
    <xf numFmtId="0" fontId="44" fillId="4" borderId="66" xfId="79" applyFont="1" applyFill="1" applyBorder="1" applyAlignment="1" applyProtection="1">
      <alignment horizontal="center" vertical="center" wrapText="1"/>
      <protection/>
    </xf>
    <xf numFmtId="49" fontId="0" fillId="24" borderId="71" xfId="0" applyFill="1" applyBorder="1" applyAlignment="1" applyProtection="1">
      <alignment vertical="top"/>
      <protection/>
    </xf>
    <xf numFmtId="49" fontId="0" fillId="24" borderId="72" xfId="0" applyFill="1" applyBorder="1" applyAlignment="1" applyProtection="1">
      <alignment vertical="top"/>
      <protection/>
    </xf>
    <xf numFmtId="0" fontId="22" fillId="24" borderId="66" xfId="81" applyFont="1" applyFill="1" applyBorder="1" applyAlignment="1" applyProtection="1">
      <alignment horizontal="center" vertical="center" wrapText="1"/>
      <protection/>
    </xf>
    <xf numFmtId="0" fontId="22" fillId="24" borderId="74" xfId="79" applyFont="1" applyFill="1" applyBorder="1" applyAlignment="1" applyProtection="1">
      <alignment horizontal="center" vertical="center" wrapText="1"/>
      <protection/>
    </xf>
    <xf numFmtId="0" fontId="0" fillId="4" borderId="75" xfId="0" applyNumberFormat="1" applyFont="1" applyFill="1" applyBorder="1" applyAlignment="1" applyProtection="1">
      <alignment horizontal="center" vertical="center" wrapText="1"/>
      <protection/>
    </xf>
    <xf numFmtId="0" fontId="0" fillId="4" borderId="29" xfId="0" applyNumberFormat="1" applyFont="1" applyFill="1" applyBorder="1" applyAlignment="1" applyProtection="1">
      <alignment horizontal="center" vertical="center" wrapText="1"/>
      <protection/>
    </xf>
    <xf numFmtId="0" fontId="0" fillId="4" borderId="76" xfId="0" applyNumberFormat="1" applyFont="1" applyFill="1" applyBorder="1" applyAlignment="1" applyProtection="1">
      <alignment horizontal="center" vertical="center" wrapText="1"/>
      <protection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42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23" fillId="20" borderId="77" xfId="78" applyFont="1" applyFill="1" applyBorder="1" applyAlignment="1" applyProtection="1">
      <alignment horizontal="center" vertical="center" wrapText="1"/>
      <protection/>
    </xf>
    <xf numFmtId="0" fontId="23" fillId="20" borderId="78" xfId="78" applyFont="1" applyFill="1" applyBorder="1" applyAlignment="1" applyProtection="1">
      <alignment horizontal="center" vertical="center" wrapText="1"/>
      <protection/>
    </xf>
    <xf numFmtId="0" fontId="23" fillId="20" borderId="79" xfId="78" applyFont="1" applyFill="1" applyBorder="1" applyAlignment="1" applyProtection="1">
      <alignment horizontal="center" vertical="center" wrapText="1"/>
      <protection/>
    </xf>
    <xf numFmtId="0" fontId="23" fillId="20" borderId="46" xfId="78" applyFont="1" applyFill="1" applyBorder="1" applyAlignment="1" applyProtection="1">
      <alignment horizontal="center" vertical="center" wrapText="1"/>
      <protection/>
    </xf>
    <xf numFmtId="0" fontId="23" fillId="20" borderId="8" xfId="78" applyFont="1" applyFill="1" applyBorder="1" applyAlignment="1" applyProtection="1">
      <alignment horizontal="center" vertical="center" wrapText="1"/>
      <protection/>
    </xf>
    <xf numFmtId="0" fontId="23" fillId="20" borderId="48" xfId="78" applyFont="1" applyFill="1" applyBorder="1" applyAlignment="1" applyProtection="1">
      <alignment horizontal="center" vertical="center" wrapText="1"/>
      <protection/>
    </xf>
    <xf numFmtId="49" fontId="0" fillId="0" borderId="46" xfId="73" applyNumberFormat="1" applyFont="1" applyFill="1" applyBorder="1" applyAlignment="1" applyProtection="1">
      <alignment horizontal="center" vertical="center" wrapText="1"/>
      <protection/>
    </xf>
    <xf numFmtId="49" fontId="0" fillId="0" borderId="80" xfId="73" applyNumberFormat="1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/>
    </xf>
    <xf numFmtId="0" fontId="23" fillId="20" borderId="46" xfId="78" applyNumberFormat="1" applyFont="1" applyFill="1" applyBorder="1" applyAlignment="1" applyProtection="1">
      <alignment horizontal="center" vertical="center" wrapText="1"/>
      <protection/>
    </xf>
    <xf numFmtId="0" fontId="23" fillId="20" borderId="8" xfId="78" applyNumberFormat="1" applyFont="1" applyFill="1" applyBorder="1" applyAlignment="1" applyProtection="1">
      <alignment horizontal="center" vertical="center" wrapText="1"/>
      <protection/>
    </xf>
    <xf numFmtId="0" fontId="23" fillId="20" borderId="48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49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42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1" xfId="51" applyFont="1" applyFill="1" applyBorder="1" applyAlignment="1" applyProtection="1">
      <alignment horizontal="center" vertical="center" wrapText="1"/>
      <protection/>
    </xf>
    <xf numFmtId="0" fontId="49" fillId="26" borderId="51" xfId="51" applyFont="1" applyFill="1" applyBorder="1" applyAlignment="1" applyProtection="1">
      <alignment horizontal="center" vertical="center" wrapText="1"/>
      <protection/>
    </xf>
    <xf numFmtId="0" fontId="0" fillId="21" borderId="82" xfId="80" applyFont="1" applyFill="1" applyBorder="1" applyAlignment="1" applyProtection="1">
      <alignment horizontal="left" vertical="center" wrapText="1"/>
      <protection locked="0"/>
    </xf>
    <xf numFmtId="0" fontId="0" fillId="21" borderId="83" xfId="80" applyFont="1" applyFill="1" applyBorder="1" applyAlignment="1" applyProtection="1">
      <alignment horizontal="left" vertical="center" wrapText="1"/>
      <protection locked="0"/>
    </xf>
    <xf numFmtId="0" fontId="0" fillId="21" borderId="84" xfId="80" applyFont="1" applyFill="1" applyBorder="1" applyAlignment="1" applyProtection="1">
      <alignment horizontal="left" vertical="center" wrapText="1"/>
      <protection locked="0"/>
    </xf>
    <xf numFmtId="0" fontId="0" fillId="21" borderId="85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86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87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86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INV.48.VO(v5.4)" xfId="71"/>
    <cellStyle name="Обычный_BALANCE.VODOSN.2008YEAR_JKK.33.VS.1.77" xfId="72"/>
    <cellStyle name="Обычный_P48v001VS" xfId="73"/>
    <cellStyle name="Обычный_PRIL1.ELECTR" xfId="74"/>
    <cellStyle name="Обычный_PRIL4.JKU.7.28(04.03.2009)" xfId="75"/>
    <cellStyle name="Обычный_reest_org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94</xdr:row>
      <xdr:rowOff>85725</xdr:rowOff>
    </xdr:from>
    <xdr:to>
      <xdr:col>13</xdr:col>
      <xdr:colOff>19050</xdr:colOff>
      <xdr:row>96</xdr:row>
      <xdr:rowOff>9525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5011400"/>
          <a:ext cx="2228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87</xdr:row>
      <xdr:rowOff>76200</xdr:rowOff>
    </xdr:from>
    <xdr:to>
      <xdr:col>13</xdr:col>
      <xdr:colOff>19050</xdr:colOff>
      <xdr:row>87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3592175"/>
          <a:ext cx="2209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8764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28575</xdr:rowOff>
    </xdr:from>
    <xdr:to>
      <xdr:col>5</xdr:col>
      <xdr:colOff>2819400</xdr:colOff>
      <xdr:row>13</xdr:row>
      <xdr:rowOff>304800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43719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C1:Q97"/>
  <sheetViews>
    <sheetView showGridLines="0" zoomScalePageLayoutView="0" workbookViewId="0" topLeftCell="C71">
      <selection activeCell="I96" sqref="I96"/>
    </sheetView>
  </sheetViews>
  <sheetFormatPr defaultColWidth="9.140625" defaultRowHeight="11.25"/>
  <cols>
    <col min="1" max="2" width="0" style="59" hidden="1" customWidth="1"/>
    <col min="3" max="3" width="2.7109375" style="59" customWidth="1"/>
    <col min="4" max="4" width="4.140625" style="59" customWidth="1"/>
    <col min="5" max="13" width="10.7109375" style="59" customWidth="1"/>
    <col min="14" max="14" width="4.140625" style="59" customWidth="1"/>
    <col min="15" max="15" width="2.7109375" style="59" customWidth="1"/>
    <col min="16" max="16384" width="9.140625" style="59" customWidth="1"/>
  </cols>
  <sheetData>
    <row r="1" spans="3:15" ht="11.25" customHeight="1" hidden="1"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3:15" ht="11.25" customHeight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3:15" ht="15" customHeight="1"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32" t="str">
        <f>"Версия "&amp;GetVersion()</f>
        <v>Версия 5.4.1</v>
      </c>
      <c r="O3" s="104"/>
    </row>
    <row r="4" spans="3:15" ht="37.5" customHeight="1">
      <c r="C4" s="104"/>
      <c r="D4" s="107"/>
      <c r="E4" s="212" t="s">
        <v>466</v>
      </c>
      <c r="F4" s="213"/>
      <c r="G4" s="213"/>
      <c r="H4" s="213"/>
      <c r="I4" s="213"/>
      <c r="J4" s="213"/>
      <c r="K4" s="213"/>
      <c r="L4" s="213"/>
      <c r="M4" s="214"/>
      <c r="N4" s="108"/>
      <c r="O4" s="104"/>
    </row>
    <row r="5" spans="3:15" ht="12" customHeight="1">
      <c r="C5" s="104"/>
      <c r="D5" s="107"/>
      <c r="E5" s="109"/>
      <c r="F5" s="109"/>
      <c r="G5" s="109"/>
      <c r="H5" s="109"/>
      <c r="I5" s="109"/>
      <c r="J5" s="109"/>
      <c r="K5" s="109"/>
      <c r="L5" s="109"/>
      <c r="M5" s="109"/>
      <c r="N5" s="108"/>
      <c r="O5" s="104"/>
    </row>
    <row r="6" spans="3:15" ht="12" customHeight="1">
      <c r="C6" s="104"/>
      <c r="D6" s="107"/>
      <c r="E6" s="109"/>
      <c r="F6" s="109"/>
      <c r="G6" s="109"/>
      <c r="H6" s="109"/>
      <c r="I6" s="109"/>
      <c r="J6" s="109"/>
      <c r="K6" s="109"/>
      <c r="L6" s="109"/>
      <c r="M6" s="109"/>
      <c r="N6" s="108"/>
      <c r="O6" s="104"/>
    </row>
    <row r="7" spans="3:15" ht="12" customHeight="1">
      <c r="C7" s="104"/>
      <c r="D7" s="107"/>
      <c r="E7" s="109"/>
      <c r="F7" s="109"/>
      <c r="G7" s="109"/>
      <c r="H7" s="109"/>
      <c r="I7" s="109"/>
      <c r="J7" s="109"/>
      <c r="K7" s="109"/>
      <c r="L7" s="109"/>
      <c r="M7" s="109"/>
      <c r="N7" s="108"/>
      <c r="O7" s="104"/>
    </row>
    <row r="8" spans="3:15" ht="12" customHeight="1">
      <c r="C8" s="104"/>
      <c r="D8" s="107"/>
      <c r="E8" s="109"/>
      <c r="F8" s="109"/>
      <c r="G8" s="109"/>
      <c r="H8" s="109"/>
      <c r="I8" s="109"/>
      <c r="J8" s="109"/>
      <c r="K8" s="109"/>
      <c r="L8" s="109"/>
      <c r="M8" s="109"/>
      <c r="N8" s="108"/>
      <c r="O8" s="104"/>
    </row>
    <row r="9" spans="3:15" ht="12" customHeight="1">
      <c r="C9" s="104"/>
      <c r="D9" s="107"/>
      <c r="E9" s="109"/>
      <c r="F9" s="109"/>
      <c r="G9" s="109"/>
      <c r="H9" s="109"/>
      <c r="I9" s="109"/>
      <c r="J9" s="109"/>
      <c r="K9" s="109"/>
      <c r="L9" s="109"/>
      <c r="M9" s="109"/>
      <c r="N9" s="108"/>
      <c r="O9" s="104"/>
    </row>
    <row r="10" spans="3:15" ht="12" customHeight="1">
      <c r="C10" s="104"/>
      <c r="D10" s="107"/>
      <c r="E10" s="109"/>
      <c r="F10" s="109"/>
      <c r="G10" s="109"/>
      <c r="H10" s="109"/>
      <c r="I10" s="109"/>
      <c r="J10" s="109"/>
      <c r="K10" s="109"/>
      <c r="L10" s="109"/>
      <c r="M10" s="109"/>
      <c r="N10" s="108"/>
      <c r="O10" s="104"/>
    </row>
    <row r="11" spans="3:15" ht="12" customHeight="1">
      <c r="C11" s="104"/>
      <c r="D11" s="107"/>
      <c r="E11" s="109"/>
      <c r="F11" s="109"/>
      <c r="G11" s="109"/>
      <c r="H11" s="109"/>
      <c r="I11" s="109"/>
      <c r="J11" s="109"/>
      <c r="K11" s="109"/>
      <c r="L11" s="109"/>
      <c r="M11" s="109"/>
      <c r="N11" s="108"/>
      <c r="O11" s="104"/>
    </row>
    <row r="12" spans="3:15" ht="12" customHeight="1">
      <c r="C12" s="104"/>
      <c r="D12" s="107"/>
      <c r="E12" s="109"/>
      <c r="F12" s="109"/>
      <c r="G12" s="109"/>
      <c r="H12" s="109"/>
      <c r="I12" s="109"/>
      <c r="J12" s="109"/>
      <c r="K12" s="109"/>
      <c r="L12" s="109"/>
      <c r="M12" s="109"/>
      <c r="N12" s="108"/>
      <c r="O12" s="104"/>
    </row>
    <row r="13" spans="3:15" ht="12" customHeight="1">
      <c r="C13" s="104"/>
      <c r="D13" s="107"/>
      <c r="E13" s="109"/>
      <c r="F13" s="109"/>
      <c r="G13" s="109"/>
      <c r="H13" s="109"/>
      <c r="I13" s="109"/>
      <c r="J13" s="109"/>
      <c r="K13" s="109"/>
      <c r="L13" s="109"/>
      <c r="M13" s="109"/>
      <c r="N13" s="108"/>
      <c r="O13" s="104"/>
    </row>
    <row r="14" spans="3:15" ht="12" customHeight="1">
      <c r="C14" s="104"/>
      <c r="D14" s="107"/>
      <c r="E14" s="109"/>
      <c r="F14" s="109"/>
      <c r="G14" s="109"/>
      <c r="H14" s="109"/>
      <c r="I14" s="109"/>
      <c r="J14" s="109"/>
      <c r="K14" s="109"/>
      <c r="L14" s="109"/>
      <c r="M14" s="109"/>
      <c r="N14" s="108"/>
      <c r="O14" s="104"/>
    </row>
    <row r="15" spans="3:15" ht="12" customHeight="1">
      <c r="C15" s="104"/>
      <c r="D15" s="107"/>
      <c r="E15" s="109"/>
      <c r="F15" s="109"/>
      <c r="G15" s="109"/>
      <c r="H15" s="109"/>
      <c r="I15" s="109"/>
      <c r="J15" s="109"/>
      <c r="K15" s="109"/>
      <c r="L15" s="109"/>
      <c r="M15" s="109"/>
      <c r="N15" s="108"/>
      <c r="O15" s="104"/>
    </row>
    <row r="16" spans="3:15" ht="12" customHeight="1">
      <c r="C16" s="104"/>
      <c r="D16" s="107"/>
      <c r="E16" s="109"/>
      <c r="F16" s="109"/>
      <c r="G16" s="109"/>
      <c r="H16" s="109"/>
      <c r="I16" s="109"/>
      <c r="J16" s="109"/>
      <c r="K16" s="109"/>
      <c r="L16" s="109"/>
      <c r="M16" s="109"/>
      <c r="N16" s="108"/>
      <c r="O16" s="104"/>
    </row>
    <row r="17" spans="3:15" ht="12" customHeight="1">
      <c r="C17" s="104"/>
      <c r="D17" s="107"/>
      <c r="E17" s="109"/>
      <c r="F17" s="109"/>
      <c r="G17" s="109"/>
      <c r="H17" s="109"/>
      <c r="I17" s="109"/>
      <c r="J17" s="109"/>
      <c r="K17" s="109"/>
      <c r="L17" s="109"/>
      <c r="M17" s="109"/>
      <c r="N17" s="108"/>
      <c r="O17" s="104"/>
    </row>
    <row r="18" spans="3:15" ht="12" customHeight="1">
      <c r="C18" s="104"/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8"/>
      <c r="O18" s="104"/>
    </row>
    <row r="19" spans="3:15" ht="12" customHeight="1">
      <c r="C19" s="104"/>
      <c r="D19" s="107"/>
      <c r="E19" s="109"/>
      <c r="F19" s="109"/>
      <c r="G19" s="109"/>
      <c r="H19" s="109"/>
      <c r="I19" s="109"/>
      <c r="J19" s="109"/>
      <c r="K19" s="109"/>
      <c r="L19" s="109"/>
      <c r="M19" s="109"/>
      <c r="N19" s="108"/>
      <c r="O19" s="104"/>
    </row>
    <row r="20" spans="3:15" ht="12" customHeight="1">
      <c r="C20" s="104"/>
      <c r="D20" s="107"/>
      <c r="E20" s="109"/>
      <c r="F20" s="109"/>
      <c r="G20" s="109"/>
      <c r="H20" s="109"/>
      <c r="I20" s="109"/>
      <c r="J20" s="109"/>
      <c r="K20" s="109"/>
      <c r="L20" s="109"/>
      <c r="M20" s="109"/>
      <c r="N20" s="108"/>
      <c r="O20" s="104"/>
    </row>
    <row r="21" spans="3:17" ht="12" customHeight="1">
      <c r="C21" s="104"/>
      <c r="D21" s="107"/>
      <c r="E21" s="109"/>
      <c r="F21" s="109"/>
      <c r="G21" s="109"/>
      <c r="H21" s="109"/>
      <c r="I21" s="109"/>
      <c r="J21" s="109"/>
      <c r="K21" s="109"/>
      <c r="L21" s="109"/>
      <c r="M21" s="109"/>
      <c r="N21" s="108"/>
      <c r="O21" s="104"/>
      <c r="Q21" s="110"/>
    </row>
    <row r="22" spans="3:17" ht="12" customHeight="1">
      <c r="C22" s="104"/>
      <c r="D22" s="107"/>
      <c r="E22" s="109"/>
      <c r="F22" s="109"/>
      <c r="G22" s="109"/>
      <c r="H22" s="109"/>
      <c r="I22" s="109"/>
      <c r="J22" s="109"/>
      <c r="K22" s="109"/>
      <c r="L22" s="109"/>
      <c r="M22" s="109"/>
      <c r="N22" s="108"/>
      <c r="O22" s="104"/>
      <c r="Q22" s="110"/>
    </row>
    <row r="23" spans="3:15" ht="12" customHeight="1">
      <c r="C23" s="104"/>
      <c r="D23" s="107"/>
      <c r="E23" s="109"/>
      <c r="F23" s="109"/>
      <c r="G23" s="109"/>
      <c r="H23" s="109"/>
      <c r="I23" s="109"/>
      <c r="J23" s="109"/>
      <c r="K23" s="109"/>
      <c r="L23" s="109"/>
      <c r="M23" s="109"/>
      <c r="N23" s="108"/>
      <c r="O23" s="104"/>
    </row>
    <row r="24" spans="3:15" ht="12" customHeight="1">
      <c r="C24" s="104"/>
      <c r="D24" s="107"/>
      <c r="E24" s="109"/>
      <c r="F24" s="109"/>
      <c r="G24" s="109"/>
      <c r="H24" s="109"/>
      <c r="I24" s="109"/>
      <c r="J24" s="109"/>
      <c r="K24" s="109"/>
      <c r="L24" s="109"/>
      <c r="M24" s="109"/>
      <c r="N24" s="108"/>
      <c r="O24" s="104"/>
    </row>
    <row r="25" spans="3:15" ht="12" customHeight="1">
      <c r="C25" s="104"/>
      <c r="D25" s="107"/>
      <c r="E25" s="109"/>
      <c r="F25" s="109"/>
      <c r="G25" s="109"/>
      <c r="H25" s="109"/>
      <c r="I25" s="109"/>
      <c r="J25" s="109"/>
      <c r="K25" s="109"/>
      <c r="L25" s="109"/>
      <c r="M25" s="109"/>
      <c r="N25" s="108"/>
      <c r="O25" s="104"/>
    </row>
    <row r="26" spans="3:15" ht="12" customHeight="1">
      <c r="C26" s="104"/>
      <c r="D26" s="107"/>
      <c r="E26" s="109"/>
      <c r="F26" s="109"/>
      <c r="G26" s="109"/>
      <c r="H26" s="109"/>
      <c r="I26" s="109"/>
      <c r="J26" s="109"/>
      <c r="K26" s="109"/>
      <c r="L26" s="109"/>
      <c r="M26" s="109"/>
      <c r="N26" s="108"/>
      <c r="O26" s="104"/>
    </row>
    <row r="27" spans="3:15" ht="12" customHeight="1">
      <c r="C27" s="104"/>
      <c r="D27" s="107"/>
      <c r="E27" s="109"/>
      <c r="F27" s="109"/>
      <c r="G27" s="109"/>
      <c r="H27" s="109"/>
      <c r="I27" s="109"/>
      <c r="J27" s="109"/>
      <c r="K27" s="109"/>
      <c r="L27" s="109"/>
      <c r="M27" s="109"/>
      <c r="N27" s="108"/>
      <c r="O27" s="104"/>
    </row>
    <row r="28" spans="3:15" ht="12" customHeight="1">
      <c r="C28" s="104"/>
      <c r="D28" s="107"/>
      <c r="E28" s="109"/>
      <c r="F28" s="109"/>
      <c r="G28" s="109"/>
      <c r="H28" s="109"/>
      <c r="I28" s="109"/>
      <c r="J28" s="109"/>
      <c r="K28" s="109"/>
      <c r="L28" s="109"/>
      <c r="M28" s="109"/>
      <c r="N28" s="108"/>
      <c r="O28" s="104"/>
    </row>
    <row r="29" spans="3:15" ht="12" customHeight="1">
      <c r="C29" s="104"/>
      <c r="D29" s="107"/>
      <c r="E29" s="109"/>
      <c r="F29" s="109"/>
      <c r="G29" s="109"/>
      <c r="H29" s="109"/>
      <c r="I29" s="109"/>
      <c r="J29" s="109"/>
      <c r="K29" s="109"/>
      <c r="L29" s="109"/>
      <c r="M29" s="109"/>
      <c r="N29" s="108"/>
      <c r="O29" s="104"/>
    </row>
    <row r="30" spans="3:15" ht="12" customHeight="1">
      <c r="C30" s="104"/>
      <c r="D30" s="107"/>
      <c r="E30" s="109"/>
      <c r="F30" s="109"/>
      <c r="G30" s="109"/>
      <c r="H30" s="109"/>
      <c r="I30" s="109"/>
      <c r="J30" s="109"/>
      <c r="K30" s="109"/>
      <c r="L30" s="109"/>
      <c r="M30" s="109"/>
      <c r="N30" s="108"/>
      <c r="O30" s="104"/>
    </row>
    <row r="31" spans="3:15" ht="12" customHeight="1">
      <c r="C31" s="104"/>
      <c r="D31" s="107"/>
      <c r="E31" s="109"/>
      <c r="F31" s="109"/>
      <c r="G31" s="109"/>
      <c r="H31" s="109"/>
      <c r="I31" s="109"/>
      <c r="J31" s="109"/>
      <c r="K31" s="109"/>
      <c r="L31" s="109"/>
      <c r="M31" s="109"/>
      <c r="N31" s="108"/>
      <c r="O31" s="104"/>
    </row>
    <row r="32" spans="3:15" ht="12" customHeight="1">
      <c r="C32" s="104"/>
      <c r="D32" s="107"/>
      <c r="E32" s="109"/>
      <c r="F32" s="109"/>
      <c r="G32" s="109"/>
      <c r="H32" s="109"/>
      <c r="I32" s="109"/>
      <c r="J32" s="109"/>
      <c r="K32" s="109"/>
      <c r="L32" s="109"/>
      <c r="M32" s="109"/>
      <c r="N32" s="108"/>
      <c r="O32" s="104"/>
    </row>
    <row r="33" spans="3:15" ht="12" customHeight="1">
      <c r="C33" s="104"/>
      <c r="D33" s="107"/>
      <c r="E33" s="109"/>
      <c r="F33" s="109"/>
      <c r="G33" s="109"/>
      <c r="H33" s="109"/>
      <c r="I33" s="109"/>
      <c r="J33" s="109"/>
      <c r="K33" s="109"/>
      <c r="L33" s="109"/>
      <c r="M33" s="109"/>
      <c r="N33" s="108"/>
      <c r="O33" s="104"/>
    </row>
    <row r="34" spans="3:15" ht="12" customHeight="1">
      <c r="C34" s="104"/>
      <c r="D34" s="107"/>
      <c r="E34" s="109"/>
      <c r="F34" s="109"/>
      <c r="G34" s="109"/>
      <c r="H34" s="109"/>
      <c r="I34" s="109"/>
      <c r="J34" s="109"/>
      <c r="K34" s="109"/>
      <c r="L34" s="109"/>
      <c r="M34" s="109"/>
      <c r="N34" s="108"/>
      <c r="O34" s="104"/>
    </row>
    <row r="35" spans="3:15" ht="12" customHeight="1">
      <c r="C35" s="104"/>
      <c r="D35" s="107"/>
      <c r="E35" s="109"/>
      <c r="F35" s="109"/>
      <c r="G35" s="109"/>
      <c r="H35" s="109"/>
      <c r="I35" s="109"/>
      <c r="J35" s="109"/>
      <c r="K35" s="109"/>
      <c r="L35" s="109"/>
      <c r="M35" s="109"/>
      <c r="N35" s="108"/>
      <c r="O35" s="104"/>
    </row>
    <row r="36" spans="3:15" ht="12" customHeight="1">
      <c r="C36" s="104"/>
      <c r="D36" s="107"/>
      <c r="E36" s="109"/>
      <c r="F36" s="109"/>
      <c r="G36" s="109"/>
      <c r="H36" s="109"/>
      <c r="I36" s="109"/>
      <c r="J36" s="109"/>
      <c r="K36" s="109"/>
      <c r="L36" s="109"/>
      <c r="M36" s="109"/>
      <c r="N36" s="108"/>
      <c r="O36" s="104"/>
    </row>
    <row r="37" spans="3:15" ht="12" customHeight="1">
      <c r="C37" s="104"/>
      <c r="D37" s="107"/>
      <c r="E37" s="109"/>
      <c r="F37" s="109"/>
      <c r="G37" s="109"/>
      <c r="H37" s="109"/>
      <c r="I37" s="109"/>
      <c r="J37" s="109"/>
      <c r="K37" s="109"/>
      <c r="L37" s="109"/>
      <c r="M37" s="109"/>
      <c r="N37" s="108"/>
      <c r="O37" s="104"/>
    </row>
    <row r="38" spans="3:15" ht="12" customHeight="1">
      <c r="C38" s="104"/>
      <c r="D38" s="107"/>
      <c r="E38" s="109"/>
      <c r="F38" s="109"/>
      <c r="G38" s="109"/>
      <c r="H38" s="109"/>
      <c r="I38" s="109"/>
      <c r="J38" s="109"/>
      <c r="K38" s="109"/>
      <c r="L38" s="109"/>
      <c r="M38" s="109"/>
      <c r="N38" s="108"/>
      <c r="O38" s="104"/>
    </row>
    <row r="39" spans="3:15" ht="12" customHeight="1">
      <c r="C39" s="104"/>
      <c r="D39" s="107"/>
      <c r="E39" s="109"/>
      <c r="F39" s="109"/>
      <c r="G39" s="109"/>
      <c r="H39" s="109"/>
      <c r="I39" s="109"/>
      <c r="J39" s="109"/>
      <c r="K39" s="109"/>
      <c r="L39" s="109"/>
      <c r="M39" s="109"/>
      <c r="N39" s="108"/>
      <c r="O39" s="104"/>
    </row>
    <row r="40" spans="3:15" ht="12" customHeight="1">
      <c r="C40" s="104"/>
      <c r="D40" s="107"/>
      <c r="E40" s="109"/>
      <c r="F40" s="109"/>
      <c r="G40" s="109"/>
      <c r="H40" s="109"/>
      <c r="I40" s="109"/>
      <c r="J40" s="109"/>
      <c r="K40" s="109"/>
      <c r="L40" s="109"/>
      <c r="M40" s="109"/>
      <c r="N40" s="108"/>
      <c r="O40" s="104"/>
    </row>
    <row r="41" spans="3:15" ht="12" customHeight="1">
      <c r="C41" s="104"/>
      <c r="D41" s="107"/>
      <c r="E41" s="109"/>
      <c r="F41" s="109"/>
      <c r="G41" s="109"/>
      <c r="H41" s="109"/>
      <c r="I41" s="109"/>
      <c r="J41" s="109"/>
      <c r="K41" s="109"/>
      <c r="L41" s="109"/>
      <c r="M41" s="109"/>
      <c r="N41" s="108"/>
      <c r="O41" s="104"/>
    </row>
    <row r="42" spans="3:15" ht="12" customHeight="1">
      <c r="C42" s="104"/>
      <c r="D42" s="107"/>
      <c r="E42" s="109"/>
      <c r="F42" s="109"/>
      <c r="G42" s="109"/>
      <c r="H42" s="109"/>
      <c r="I42" s="109"/>
      <c r="J42" s="109"/>
      <c r="K42" s="109"/>
      <c r="L42" s="109"/>
      <c r="M42" s="109"/>
      <c r="N42" s="108"/>
      <c r="O42" s="104"/>
    </row>
    <row r="43" spans="3:15" ht="12" customHeight="1">
      <c r="C43" s="104"/>
      <c r="D43" s="107"/>
      <c r="E43" s="109"/>
      <c r="F43" s="109"/>
      <c r="G43" s="109"/>
      <c r="H43" s="109"/>
      <c r="I43" s="109"/>
      <c r="J43" s="109"/>
      <c r="K43" s="109"/>
      <c r="L43" s="109"/>
      <c r="M43" s="109"/>
      <c r="N43" s="108"/>
      <c r="O43" s="104"/>
    </row>
    <row r="44" spans="3:15" ht="12" customHeight="1">
      <c r="C44" s="104"/>
      <c r="D44" s="107"/>
      <c r="E44" s="109"/>
      <c r="F44" s="109"/>
      <c r="G44" s="109"/>
      <c r="H44" s="109"/>
      <c r="I44" s="109"/>
      <c r="J44" s="109"/>
      <c r="K44" s="109"/>
      <c r="L44" s="109"/>
      <c r="M44" s="109"/>
      <c r="N44" s="108"/>
      <c r="O44" s="104"/>
    </row>
    <row r="45" spans="3:15" ht="12" customHeight="1">
      <c r="C45" s="104"/>
      <c r="D45" s="107"/>
      <c r="E45" s="109"/>
      <c r="F45" s="109"/>
      <c r="G45" s="109"/>
      <c r="H45" s="109"/>
      <c r="I45" s="109"/>
      <c r="J45" s="109"/>
      <c r="K45" s="109"/>
      <c r="L45" s="109"/>
      <c r="M45" s="109"/>
      <c r="N45" s="108"/>
      <c r="O45" s="104"/>
    </row>
    <row r="46" spans="3:15" ht="12" customHeight="1">
      <c r="C46" s="104"/>
      <c r="D46" s="107"/>
      <c r="E46" s="109"/>
      <c r="F46" s="109"/>
      <c r="G46" s="109"/>
      <c r="H46" s="109"/>
      <c r="I46" s="109"/>
      <c r="J46" s="109"/>
      <c r="K46" s="109"/>
      <c r="L46" s="109"/>
      <c r="M46" s="109"/>
      <c r="N46" s="108"/>
      <c r="O46" s="104"/>
    </row>
    <row r="47" spans="3:15" ht="12" customHeight="1">
      <c r="C47" s="104"/>
      <c r="D47" s="107"/>
      <c r="E47" s="109"/>
      <c r="F47" s="109"/>
      <c r="G47" s="109"/>
      <c r="H47" s="109"/>
      <c r="I47" s="109"/>
      <c r="J47" s="109"/>
      <c r="K47" s="109"/>
      <c r="L47" s="109"/>
      <c r="M47" s="109"/>
      <c r="N47" s="108"/>
      <c r="O47" s="104"/>
    </row>
    <row r="48" spans="3:15" ht="12" customHeight="1">
      <c r="C48" s="104"/>
      <c r="D48" s="107"/>
      <c r="E48" s="109"/>
      <c r="F48" s="109"/>
      <c r="G48" s="109"/>
      <c r="H48" s="109"/>
      <c r="I48" s="109"/>
      <c r="J48" s="109"/>
      <c r="K48" s="109"/>
      <c r="L48" s="109"/>
      <c r="M48" s="109"/>
      <c r="N48" s="108"/>
      <c r="O48" s="104"/>
    </row>
    <row r="49" spans="3:15" ht="12" customHeight="1">
      <c r="C49" s="104"/>
      <c r="D49" s="107"/>
      <c r="E49" s="109"/>
      <c r="F49" s="109"/>
      <c r="G49" s="109"/>
      <c r="H49" s="109"/>
      <c r="I49" s="109"/>
      <c r="J49" s="109"/>
      <c r="K49" s="109"/>
      <c r="L49" s="109"/>
      <c r="M49" s="109"/>
      <c r="N49" s="108"/>
      <c r="O49" s="104"/>
    </row>
    <row r="50" spans="3:15" ht="12" customHeight="1">
      <c r="C50" s="104"/>
      <c r="D50" s="107"/>
      <c r="E50" s="109"/>
      <c r="F50" s="109"/>
      <c r="G50" s="109"/>
      <c r="H50" s="109"/>
      <c r="I50" s="109"/>
      <c r="J50" s="109"/>
      <c r="K50" s="109"/>
      <c r="L50" s="109"/>
      <c r="M50" s="109"/>
      <c r="N50" s="108"/>
      <c r="O50" s="104"/>
    </row>
    <row r="51" spans="3:15" ht="12" customHeight="1">
      <c r="C51" s="104"/>
      <c r="D51" s="107"/>
      <c r="E51" s="109"/>
      <c r="F51" s="109"/>
      <c r="G51" s="109"/>
      <c r="H51" s="109"/>
      <c r="I51" s="109"/>
      <c r="J51" s="109"/>
      <c r="K51" s="109"/>
      <c r="L51" s="109"/>
      <c r="M51" s="109"/>
      <c r="N51" s="108"/>
      <c r="O51" s="104"/>
    </row>
    <row r="52" spans="3:15" ht="12" customHeight="1">
      <c r="C52" s="104"/>
      <c r="D52" s="107"/>
      <c r="E52" s="109"/>
      <c r="F52" s="109"/>
      <c r="G52" s="109"/>
      <c r="H52" s="109"/>
      <c r="I52" s="109"/>
      <c r="J52" s="109"/>
      <c r="K52" s="109"/>
      <c r="L52" s="109"/>
      <c r="M52" s="109"/>
      <c r="N52" s="108"/>
      <c r="O52" s="104"/>
    </row>
    <row r="53" spans="3:15" ht="12" customHeight="1">
      <c r="C53" s="104"/>
      <c r="D53" s="107"/>
      <c r="E53" s="109"/>
      <c r="F53" s="109"/>
      <c r="G53" s="109"/>
      <c r="H53" s="109"/>
      <c r="I53" s="109"/>
      <c r="J53" s="109"/>
      <c r="K53" s="109"/>
      <c r="L53" s="109"/>
      <c r="M53" s="109"/>
      <c r="N53" s="108"/>
      <c r="O53" s="104"/>
    </row>
    <row r="54" spans="3:15" ht="12" customHeight="1">
      <c r="C54" s="104"/>
      <c r="D54" s="107"/>
      <c r="E54" s="109"/>
      <c r="F54" s="109"/>
      <c r="G54" s="109"/>
      <c r="H54" s="109"/>
      <c r="I54" s="109"/>
      <c r="J54" s="109"/>
      <c r="K54" s="109"/>
      <c r="L54" s="109"/>
      <c r="M54" s="109"/>
      <c r="N54" s="108"/>
      <c r="O54" s="104"/>
    </row>
    <row r="55" spans="3:15" ht="12" customHeight="1">
      <c r="C55" s="104"/>
      <c r="D55" s="107"/>
      <c r="E55" s="109"/>
      <c r="F55" s="109"/>
      <c r="G55" s="109"/>
      <c r="H55" s="109"/>
      <c r="I55" s="109"/>
      <c r="J55" s="109"/>
      <c r="K55" s="109"/>
      <c r="L55" s="109"/>
      <c r="M55" s="109"/>
      <c r="N55" s="108"/>
      <c r="O55" s="104"/>
    </row>
    <row r="56" spans="3:15" ht="12" customHeight="1">
      <c r="C56" s="104"/>
      <c r="D56" s="107"/>
      <c r="E56" s="109"/>
      <c r="F56" s="109"/>
      <c r="G56" s="109"/>
      <c r="H56" s="109"/>
      <c r="I56" s="109"/>
      <c r="J56" s="109"/>
      <c r="K56" s="109"/>
      <c r="L56" s="109"/>
      <c r="M56" s="109"/>
      <c r="N56" s="108"/>
      <c r="O56" s="104"/>
    </row>
    <row r="57" spans="3:15" ht="12" customHeight="1">
      <c r="C57" s="104"/>
      <c r="D57" s="107"/>
      <c r="E57" s="109"/>
      <c r="F57" s="109"/>
      <c r="G57" s="109"/>
      <c r="H57" s="109"/>
      <c r="I57" s="109"/>
      <c r="J57" s="109"/>
      <c r="K57" s="109"/>
      <c r="L57" s="109"/>
      <c r="M57" s="109"/>
      <c r="N57" s="108"/>
      <c r="O57" s="104"/>
    </row>
    <row r="58" spans="3:15" ht="12" customHeight="1">
      <c r="C58" s="104"/>
      <c r="D58" s="107"/>
      <c r="E58" s="109"/>
      <c r="F58" s="109"/>
      <c r="G58" s="109"/>
      <c r="H58" s="109"/>
      <c r="I58" s="109"/>
      <c r="J58" s="109"/>
      <c r="K58" s="109"/>
      <c r="L58" s="109"/>
      <c r="M58" s="109"/>
      <c r="N58" s="108"/>
      <c r="O58" s="104"/>
    </row>
    <row r="59" spans="3:15" ht="12" customHeight="1">
      <c r="C59" s="104"/>
      <c r="D59" s="107"/>
      <c r="E59" s="109"/>
      <c r="F59" s="109"/>
      <c r="G59" s="109"/>
      <c r="H59" s="109"/>
      <c r="I59" s="109"/>
      <c r="J59" s="109"/>
      <c r="K59" s="109"/>
      <c r="L59" s="109"/>
      <c r="M59" s="109"/>
      <c r="N59" s="108"/>
      <c r="O59" s="104"/>
    </row>
    <row r="60" spans="3:15" ht="12" customHeight="1">
      <c r="C60" s="104"/>
      <c r="D60" s="107"/>
      <c r="E60" s="109"/>
      <c r="F60" s="109"/>
      <c r="G60" s="109"/>
      <c r="H60" s="109"/>
      <c r="I60" s="109"/>
      <c r="J60" s="109"/>
      <c r="K60" s="109"/>
      <c r="L60" s="109"/>
      <c r="M60" s="109"/>
      <c r="N60" s="108"/>
      <c r="O60" s="104"/>
    </row>
    <row r="61" spans="3:15" ht="12" customHeight="1">
      <c r="C61" s="104"/>
      <c r="D61" s="107"/>
      <c r="E61" s="109"/>
      <c r="F61" s="109"/>
      <c r="G61" s="109"/>
      <c r="H61" s="109"/>
      <c r="I61" s="109"/>
      <c r="J61" s="109"/>
      <c r="K61" s="109"/>
      <c r="L61" s="109"/>
      <c r="M61" s="109"/>
      <c r="N61" s="108"/>
      <c r="O61" s="104"/>
    </row>
    <row r="62" spans="3:15" ht="12" customHeight="1">
      <c r="C62" s="104"/>
      <c r="D62" s="107"/>
      <c r="E62" s="109"/>
      <c r="F62" s="109"/>
      <c r="G62" s="109"/>
      <c r="H62" s="109"/>
      <c r="I62" s="109"/>
      <c r="J62" s="109"/>
      <c r="K62" s="109"/>
      <c r="L62" s="109"/>
      <c r="M62" s="109"/>
      <c r="N62" s="108"/>
      <c r="O62" s="104"/>
    </row>
    <row r="63" spans="3:15" ht="12" customHeight="1">
      <c r="C63" s="104"/>
      <c r="D63" s="107"/>
      <c r="E63" s="109"/>
      <c r="F63" s="109"/>
      <c r="G63" s="109"/>
      <c r="H63" s="109"/>
      <c r="I63" s="109"/>
      <c r="J63" s="109"/>
      <c r="K63" s="109"/>
      <c r="L63" s="109"/>
      <c r="M63" s="109"/>
      <c r="N63" s="108"/>
      <c r="O63" s="104"/>
    </row>
    <row r="64" spans="3:15" ht="12" customHeight="1">
      <c r="C64" s="104"/>
      <c r="D64" s="107"/>
      <c r="E64" s="109"/>
      <c r="F64" s="109"/>
      <c r="G64" s="109"/>
      <c r="H64" s="109"/>
      <c r="I64" s="109"/>
      <c r="J64" s="109"/>
      <c r="K64" s="109"/>
      <c r="L64" s="109"/>
      <c r="M64" s="109"/>
      <c r="N64" s="108"/>
      <c r="O64" s="104"/>
    </row>
    <row r="65" spans="3:15" ht="12" customHeight="1">
      <c r="C65" s="104"/>
      <c r="D65" s="107"/>
      <c r="E65" s="109"/>
      <c r="F65" s="109"/>
      <c r="G65" s="109"/>
      <c r="H65" s="109"/>
      <c r="I65" s="109"/>
      <c r="J65" s="109"/>
      <c r="K65" s="109"/>
      <c r="L65" s="109"/>
      <c r="M65" s="109"/>
      <c r="N65" s="108"/>
      <c r="O65" s="104"/>
    </row>
    <row r="66" spans="3:15" ht="12" customHeight="1">
      <c r="C66" s="104"/>
      <c r="D66" s="107"/>
      <c r="E66" s="109"/>
      <c r="F66" s="109"/>
      <c r="G66" s="109"/>
      <c r="H66" s="109"/>
      <c r="I66" s="109"/>
      <c r="J66" s="109"/>
      <c r="K66" s="109"/>
      <c r="L66" s="109"/>
      <c r="M66" s="109"/>
      <c r="N66" s="108"/>
      <c r="O66" s="104"/>
    </row>
    <row r="67" spans="3:15" ht="12" customHeight="1">
      <c r="C67" s="104"/>
      <c r="D67" s="107"/>
      <c r="E67" s="109"/>
      <c r="F67" s="109"/>
      <c r="G67" s="109"/>
      <c r="H67" s="109"/>
      <c r="I67" s="109"/>
      <c r="J67" s="109"/>
      <c r="K67" s="109"/>
      <c r="L67" s="109"/>
      <c r="M67" s="109"/>
      <c r="N67" s="108"/>
      <c r="O67" s="104"/>
    </row>
    <row r="68" spans="3:15" ht="12" customHeight="1">
      <c r="C68" s="104"/>
      <c r="D68" s="107"/>
      <c r="E68" s="109"/>
      <c r="F68" s="109"/>
      <c r="G68" s="109"/>
      <c r="H68" s="109"/>
      <c r="I68" s="109"/>
      <c r="J68" s="109"/>
      <c r="K68" s="109"/>
      <c r="L68" s="109"/>
      <c r="M68" s="109"/>
      <c r="N68" s="108"/>
      <c r="O68" s="104"/>
    </row>
    <row r="69" spans="3:15" ht="12" customHeight="1">
      <c r="C69" s="104"/>
      <c r="D69" s="107"/>
      <c r="E69" s="109"/>
      <c r="F69" s="109"/>
      <c r="G69" s="109"/>
      <c r="H69" s="109"/>
      <c r="I69" s="109"/>
      <c r="J69" s="109"/>
      <c r="K69" s="109"/>
      <c r="L69" s="109"/>
      <c r="M69" s="109"/>
      <c r="N69" s="108"/>
      <c r="O69" s="104"/>
    </row>
    <row r="70" spans="3:15" ht="12" customHeight="1">
      <c r="C70" s="104"/>
      <c r="D70" s="107"/>
      <c r="E70" s="109"/>
      <c r="F70" s="109"/>
      <c r="G70" s="109"/>
      <c r="H70" s="109"/>
      <c r="I70" s="109"/>
      <c r="J70" s="109"/>
      <c r="K70" s="109"/>
      <c r="L70" s="109"/>
      <c r="M70" s="109"/>
      <c r="N70" s="108"/>
      <c r="O70" s="104"/>
    </row>
    <row r="71" spans="3:15" ht="12" customHeight="1">
      <c r="C71" s="104"/>
      <c r="D71" s="107"/>
      <c r="E71" s="109"/>
      <c r="F71" s="109"/>
      <c r="G71" s="109"/>
      <c r="H71" s="109"/>
      <c r="I71" s="109"/>
      <c r="J71" s="109"/>
      <c r="K71" s="109"/>
      <c r="L71" s="109"/>
      <c r="M71" s="109"/>
      <c r="N71" s="108"/>
      <c r="O71" s="104"/>
    </row>
    <row r="72" spans="3:15" ht="12" customHeight="1">
      <c r="C72" s="104"/>
      <c r="D72" s="107"/>
      <c r="E72" s="109"/>
      <c r="F72" s="109"/>
      <c r="G72" s="109"/>
      <c r="H72" s="109"/>
      <c r="I72" s="109"/>
      <c r="J72" s="109"/>
      <c r="K72" s="109"/>
      <c r="L72" s="109"/>
      <c r="M72" s="109"/>
      <c r="N72" s="108"/>
      <c r="O72" s="104"/>
    </row>
    <row r="73" spans="3:15" ht="12" customHeight="1">
      <c r="C73" s="104"/>
      <c r="D73" s="107"/>
      <c r="E73" s="109"/>
      <c r="F73" s="109"/>
      <c r="G73" s="109"/>
      <c r="H73" s="109"/>
      <c r="I73" s="109"/>
      <c r="J73" s="109"/>
      <c r="K73" s="109"/>
      <c r="L73" s="109"/>
      <c r="M73" s="109"/>
      <c r="N73" s="108"/>
      <c r="O73" s="104"/>
    </row>
    <row r="74" spans="3:15" ht="12" customHeight="1">
      <c r="C74" s="104"/>
      <c r="D74" s="107"/>
      <c r="E74" s="109"/>
      <c r="F74" s="109"/>
      <c r="G74" s="109"/>
      <c r="H74" s="109"/>
      <c r="I74" s="109"/>
      <c r="J74" s="109"/>
      <c r="K74" s="109"/>
      <c r="L74" s="109"/>
      <c r="M74" s="109"/>
      <c r="N74" s="108"/>
      <c r="O74" s="104"/>
    </row>
    <row r="75" spans="3:15" ht="12" customHeight="1">
      <c r="C75" s="104"/>
      <c r="D75" s="107"/>
      <c r="E75" s="109"/>
      <c r="F75" s="109"/>
      <c r="G75" s="109"/>
      <c r="H75" s="109"/>
      <c r="I75" s="109"/>
      <c r="J75" s="109"/>
      <c r="K75" s="109"/>
      <c r="L75" s="109"/>
      <c r="M75" s="109"/>
      <c r="N75" s="108"/>
      <c r="O75" s="104"/>
    </row>
    <row r="76" spans="3:15" ht="12" customHeight="1">
      <c r="C76" s="104"/>
      <c r="D76" s="107"/>
      <c r="E76" s="109"/>
      <c r="F76" s="109"/>
      <c r="G76" s="109"/>
      <c r="H76" s="109"/>
      <c r="I76" s="109"/>
      <c r="J76" s="109"/>
      <c r="K76" s="109"/>
      <c r="L76" s="109"/>
      <c r="M76" s="109"/>
      <c r="N76" s="108"/>
      <c r="O76" s="104"/>
    </row>
    <row r="77" spans="3:15" ht="12" customHeight="1">
      <c r="C77" s="104"/>
      <c r="D77" s="107"/>
      <c r="E77" s="109"/>
      <c r="F77" s="109"/>
      <c r="G77" s="109"/>
      <c r="H77" s="109"/>
      <c r="I77" s="109"/>
      <c r="J77" s="109"/>
      <c r="K77" s="109"/>
      <c r="L77" s="109"/>
      <c r="M77" s="109"/>
      <c r="N77" s="108"/>
      <c r="O77" s="104"/>
    </row>
    <row r="78" spans="3:15" ht="12" customHeight="1">
      <c r="C78" s="104"/>
      <c r="D78" s="107"/>
      <c r="E78" s="109"/>
      <c r="F78" s="109"/>
      <c r="G78" s="109"/>
      <c r="H78" s="109"/>
      <c r="I78" s="109"/>
      <c r="J78" s="109"/>
      <c r="K78" s="109"/>
      <c r="L78" s="109"/>
      <c r="M78" s="109"/>
      <c r="N78" s="108"/>
      <c r="O78" s="104"/>
    </row>
    <row r="79" spans="3:15" ht="12" customHeight="1">
      <c r="C79" s="104"/>
      <c r="D79" s="107"/>
      <c r="E79" s="109"/>
      <c r="F79" s="109"/>
      <c r="G79" s="109"/>
      <c r="H79" s="109"/>
      <c r="I79" s="109"/>
      <c r="J79" s="109"/>
      <c r="K79" s="109"/>
      <c r="L79" s="109"/>
      <c r="M79" s="109"/>
      <c r="N79" s="108"/>
      <c r="O79" s="104"/>
    </row>
    <row r="80" spans="3:15" ht="12" customHeight="1">
      <c r="C80" s="104"/>
      <c r="D80" s="107"/>
      <c r="E80" s="109"/>
      <c r="F80" s="109"/>
      <c r="G80" s="109"/>
      <c r="H80" s="109"/>
      <c r="I80" s="109"/>
      <c r="J80" s="109"/>
      <c r="K80" s="109"/>
      <c r="L80" s="109"/>
      <c r="M80" s="109"/>
      <c r="N80" s="108"/>
      <c r="O80" s="104"/>
    </row>
    <row r="81" spans="3:15" ht="12" customHeight="1">
      <c r="C81" s="104"/>
      <c r="D81" s="107"/>
      <c r="E81" s="109"/>
      <c r="F81" s="109"/>
      <c r="G81" s="109"/>
      <c r="H81" s="109"/>
      <c r="I81" s="109"/>
      <c r="J81" s="109"/>
      <c r="K81" s="109"/>
      <c r="L81" s="109"/>
      <c r="M81" s="109"/>
      <c r="N81" s="108"/>
      <c r="O81" s="104"/>
    </row>
    <row r="82" spans="3:15" ht="15" customHeight="1">
      <c r="C82" s="104"/>
      <c r="D82" s="107"/>
      <c r="E82" s="218" t="s">
        <v>456</v>
      </c>
      <c r="F82" s="218"/>
      <c r="G82" s="218"/>
      <c r="H82" s="218"/>
      <c r="I82" s="218"/>
      <c r="J82" s="218"/>
      <c r="K82" s="218"/>
      <c r="L82" s="218"/>
      <c r="M82" s="219"/>
      <c r="N82" s="108"/>
      <c r="O82" s="104"/>
    </row>
    <row r="83" spans="3:15" ht="12" customHeight="1">
      <c r="C83" s="104"/>
      <c r="D83" s="107"/>
      <c r="E83" s="202" t="s">
        <v>457</v>
      </c>
      <c r="F83" s="203"/>
      <c r="G83" s="223"/>
      <c r="H83" s="224"/>
      <c r="I83" s="224"/>
      <c r="J83" s="224"/>
      <c r="K83" s="224"/>
      <c r="L83" s="224"/>
      <c r="M83" s="225"/>
      <c r="N83" s="108"/>
      <c r="O83" s="104"/>
    </row>
    <row r="84" spans="3:15" ht="12" customHeight="1">
      <c r="C84" s="104"/>
      <c r="D84" s="107"/>
      <c r="E84" s="202" t="s">
        <v>458</v>
      </c>
      <c r="F84" s="203"/>
      <c r="G84" s="223"/>
      <c r="H84" s="224"/>
      <c r="I84" s="224"/>
      <c r="J84" s="224"/>
      <c r="K84" s="224"/>
      <c r="L84" s="224"/>
      <c r="M84" s="225"/>
      <c r="N84" s="108"/>
      <c r="O84" s="104"/>
    </row>
    <row r="85" spans="3:15" ht="12" customHeight="1">
      <c r="C85" s="104"/>
      <c r="D85" s="107"/>
      <c r="E85" s="202" t="s">
        <v>459</v>
      </c>
      <c r="F85" s="203"/>
      <c r="G85" s="206" t="s">
        <v>460</v>
      </c>
      <c r="H85" s="207"/>
      <c r="I85" s="207"/>
      <c r="J85" s="207"/>
      <c r="K85" s="207"/>
      <c r="L85" s="207"/>
      <c r="M85" s="208"/>
      <c r="N85" s="108"/>
      <c r="O85" s="104"/>
    </row>
    <row r="86" spans="3:15" ht="12" customHeight="1">
      <c r="C86" s="104"/>
      <c r="D86" s="107"/>
      <c r="E86" s="202" t="s">
        <v>461</v>
      </c>
      <c r="F86" s="203"/>
      <c r="G86" s="209"/>
      <c r="H86" s="210"/>
      <c r="I86" s="210"/>
      <c r="J86" s="210"/>
      <c r="K86" s="210"/>
      <c r="L86" s="210"/>
      <c r="M86" s="211"/>
      <c r="N86" s="108"/>
      <c r="O86" s="104"/>
    </row>
    <row r="87" spans="3:15" ht="13.5" thickBot="1">
      <c r="C87" s="104"/>
      <c r="D87" s="107"/>
      <c r="E87" s="204" t="s">
        <v>462</v>
      </c>
      <c r="F87" s="205"/>
      <c r="G87" s="226" t="s">
        <v>463</v>
      </c>
      <c r="H87" s="227"/>
      <c r="I87" s="227"/>
      <c r="J87" s="227"/>
      <c r="K87" s="227"/>
      <c r="L87" s="227"/>
      <c r="M87" s="228"/>
      <c r="N87" s="108"/>
      <c r="O87" s="104"/>
    </row>
    <row r="88" spans="3:15" ht="33.75" customHeight="1">
      <c r="C88" s="104"/>
      <c r="D88" s="107"/>
      <c r="E88" s="112"/>
      <c r="F88" s="112"/>
      <c r="G88" s="112"/>
      <c r="H88" s="112"/>
      <c r="I88" s="112"/>
      <c r="J88" s="112"/>
      <c r="K88" s="111"/>
      <c r="L88" s="111"/>
      <c r="M88" s="111"/>
      <c r="N88" s="108"/>
      <c r="O88" s="104"/>
    </row>
    <row r="89" spans="3:15" ht="15" customHeight="1">
      <c r="C89" s="104"/>
      <c r="D89" s="107"/>
      <c r="E89" s="218" t="s">
        <v>464</v>
      </c>
      <c r="F89" s="218"/>
      <c r="G89" s="218"/>
      <c r="H89" s="218"/>
      <c r="I89" s="218"/>
      <c r="J89" s="218"/>
      <c r="K89" s="218"/>
      <c r="L89" s="218"/>
      <c r="M89" s="219"/>
      <c r="N89" s="108"/>
      <c r="O89" s="104"/>
    </row>
    <row r="90" spans="3:15" ht="12.75">
      <c r="C90" s="104"/>
      <c r="D90" s="107"/>
      <c r="E90" s="202" t="s">
        <v>457</v>
      </c>
      <c r="F90" s="203"/>
      <c r="G90" s="229" t="s">
        <v>467</v>
      </c>
      <c r="H90" s="230"/>
      <c r="I90" s="230"/>
      <c r="J90" s="230"/>
      <c r="K90" s="230"/>
      <c r="L90" s="230"/>
      <c r="M90" s="231"/>
      <c r="N90" s="108"/>
      <c r="O90" s="104"/>
    </row>
    <row r="91" spans="3:15" ht="12.75">
      <c r="C91" s="104"/>
      <c r="D91" s="107"/>
      <c r="E91" s="202" t="s">
        <v>458</v>
      </c>
      <c r="F91" s="203"/>
      <c r="G91" s="229" t="s">
        <v>468</v>
      </c>
      <c r="H91" s="230"/>
      <c r="I91" s="230"/>
      <c r="J91" s="230"/>
      <c r="K91" s="230"/>
      <c r="L91" s="230"/>
      <c r="M91" s="231"/>
      <c r="N91" s="108"/>
      <c r="O91" s="104"/>
    </row>
    <row r="92" spans="3:15" ht="12.75">
      <c r="C92" s="104"/>
      <c r="D92" s="107"/>
      <c r="E92" s="202" t="s">
        <v>459</v>
      </c>
      <c r="F92" s="203"/>
      <c r="G92" s="206" t="s">
        <v>465</v>
      </c>
      <c r="H92" s="207"/>
      <c r="I92" s="207"/>
      <c r="J92" s="207"/>
      <c r="K92" s="207"/>
      <c r="L92" s="207"/>
      <c r="M92" s="208"/>
      <c r="N92" s="108"/>
      <c r="O92" s="104"/>
    </row>
    <row r="93" spans="3:15" ht="12" customHeight="1">
      <c r="C93" s="104"/>
      <c r="D93" s="107"/>
      <c r="E93" s="202" t="s">
        <v>461</v>
      </c>
      <c r="F93" s="203"/>
      <c r="G93" s="209"/>
      <c r="H93" s="210"/>
      <c r="I93" s="210"/>
      <c r="J93" s="210"/>
      <c r="K93" s="210"/>
      <c r="L93" s="210"/>
      <c r="M93" s="211"/>
      <c r="N93" s="108"/>
      <c r="O93" s="104"/>
    </row>
    <row r="94" spans="3:15" ht="12" customHeight="1" thickBot="1">
      <c r="C94" s="104"/>
      <c r="D94" s="107"/>
      <c r="E94" s="204" t="s">
        <v>462</v>
      </c>
      <c r="F94" s="205"/>
      <c r="G94" s="220"/>
      <c r="H94" s="221"/>
      <c r="I94" s="221"/>
      <c r="J94" s="221"/>
      <c r="K94" s="221"/>
      <c r="L94" s="221"/>
      <c r="M94" s="222"/>
      <c r="N94" s="108"/>
      <c r="O94" s="104"/>
    </row>
    <row r="95" spans="3:15" ht="9.75" customHeight="1">
      <c r="C95" s="104"/>
      <c r="D95" s="107"/>
      <c r="E95" s="109"/>
      <c r="F95" s="109"/>
      <c r="G95" s="109"/>
      <c r="H95" s="109"/>
      <c r="I95" s="109"/>
      <c r="J95" s="109"/>
      <c r="K95" s="109"/>
      <c r="L95" s="109"/>
      <c r="M95" s="109"/>
      <c r="N95" s="108"/>
      <c r="O95" s="104"/>
    </row>
    <row r="96" spans="3:15" ht="20.25" customHeight="1">
      <c r="C96" s="104"/>
      <c r="D96" s="107"/>
      <c r="E96" s="215" t="s">
        <v>175</v>
      </c>
      <c r="F96" s="216"/>
      <c r="G96" s="216"/>
      <c r="H96" s="217"/>
      <c r="I96" s="113" t="s">
        <v>433</v>
      </c>
      <c r="J96" s="109"/>
      <c r="K96" s="109"/>
      <c r="L96" s="109"/>
      <c r="M96" s="109"/>
      <c r="N96" s="108"/>
      <c r="O96" s="104"/>
    </row>
    <row r="97" spans="3:15" ht="12" customHeight="1">
      <c r="C97" s="104"/>
      <c r="D97" s="114"/>
      <c r="E97" s="115"/>
      <c r="F97" s="115"/>
      <c r="G97" s="115"/>
      <c r="H97" s="115"/>
      <c r="I97" s="115"/>
      <c r="J97" s="115"/>
      <c r="K97" s="115"/>
      <c r="L97" s="115"/>
      <c r="M97" s="115"/>
      <c r="N97" s="116"/>
      <c r="O97" s="104"/>
    </row>
    <row r="98" ht="12" customHeight="1"/>
    <row r="99" ht="12" customHeight="1"/>
    <row r="100" ht="12" customHeight="1"/>
    <row r="101" ht="12" customHeight="1"/>
  </sheetData>
  <sheetProtection password="FA9C" sheet="1" objects="1" scenarios="1" formatColumns="0" formatRows="0"/>
  <mergeCells count="24">
    <mergeCell ref="G94:M94"/>
    <mergeCell ref="G83:M83"/>
    <mergeCell ref="G84:M84"/>
    <mergeCell ref="G85:M85"/>
    <mergeCell ref="G86:M86"/>
    <mergeCell ref="G87:M87"/>
    <mergeCell ref="G90:M90"/>
    <mergeCell ref="G91:M91"/>
    <mergeCell ref="E4:M4"/>
    <mergeCell ref="E96:H96"/>
    <mergeCell ref="E85:F85"/>
    <mergeCell ref="E92:F92"/>
    <mergeCell ref="E93:F93"/>
    <mergeCell ref="E91:F91"/>
    <mergeCell ref="E94:F94"/>
    <mergeCell ref="E90:F90"/>
    <mergeCell ref="E89:M89"/>
    <mergeCell ref="E82:M82"/>
    <mergeCell ref="E83:F83"/>
    <mergeCell ref="E84:F84"/>
    <mergeCell ref="E86:F86"/>
    <mergeCell ref="E87:F87"/>
    <mergeCell ref="G92:M92"/>
    <mergeCell ref="G93:M93"/>
  </mergeCells>
  <dataValidations count="1">
    <dataValidation type="list" allowBlank="1" showInputMessage="1" showErrorMessage="1" prompt="Выберите значение из списка" sqref="I96">
      <formula1>"Да, Нет"</formula1>
    </dataValidation>
  </dataValidations>
  <hyperlinks>
    <hyperlink ref="G85" r:id="rId1" display="help@eias.ru"/>
    <hyperlink ref="G92" r:id="rId2" display="esviridenko@fstrf.ru&#10;nrusskiy@fstrf.ru&#10;esenukova@fstrf.ru&#10;ftavasieva@fstrf.ru"/>
    <hyperlink ref="G92:K92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3190399" r:id="rId4"/>
    <oleObject progId="Word.Document.8" shapeId="13190431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179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2:8" ht="11.25">
      <c r="B1" t="s">
        <v>224</v>
      </c>
      <c r="C1" t="s">
        <v>386</v>
      </c>
      <c r="D1" t="s">
        <v>220</v>
      </c>
      <c r="E1" t="s">
        <v>221</v>
      </c>
      <c r="F1" t="s">
        <v>56</v>
      </c>
      <c r="G1" t="s">
        <v>385</v>
      </c>
      <c r="H1" t="s">
        <v>222</v>
      </c>
    </row>
    <row r="2" spans="1:7" ht="11.25">
      <c r="A2">
        <v>1</v>
      </c>
      <c r="B2" t="s">
        <v>469</v>
      </c>
      <c r="C2" t="s">
        <v>471</v>
      </c>
      <c r="D2" t="s">
        <v>472</v>
      </c>
      <c r="E2" t="s">
        <v>1076</v>
      </c>
      <c r="F2" t="s">
        <v>1077</v>
      </c>
      <c r="G2" t="s">
        <v>1078</v>
      </c>
    </row>
    <row r="3" spans="1:8" ht="11.25">
      <c r="A3">
        <v>2</v>
      </c>
      <c r="B3" t="s">
        <v>469</v>
      </c>
      <c r="C3" t="s">
        <v>487</v>
      </c>
      <c r="D3" t="s">
        <v>488</v>
      </c>
      <c r="E3" t="s">
        <v>1079</v>
      </c>
      <c r="F3" t="s">
        <v>1080</v>
      </c>
      <c r="G3" t="s">
        <v>1081</v>
      </c>
      <c r="H3" t="s">
        <v>141</v>
      </c>
    </row>
    <row r="4" spans="1:8" ht="11.25">
      <c r="A4">
        <v>3</v>
      </c>
      <c r="B4" t="s">
        <v>493</v>
      </c>
      <c r="C4" t="s">
        <v>495</v>
      </c>
      <c r="D4" t="s">
        <v>496</v>
      </c>
      <c r="E4" t="s">
        <v>1082</v>
      </c>
      <c r="F4" t="s">
        <v>1083</v>
      </c>
      <c r="G4" t="s">
        <v>1084</v>
      </c>
      <c r="H4" t="s">
        <v>141</v>
      </c>
    </row>
    <row r="5" spans="1:8" ht="11.25">
      <c r="A5">
        <v>4</v>
      </c>
      <c r="B5" t="s">
        <v>493</v>
      </c>
      <c r="C5" t="s">
        <v>495</v>
      </c>
      <c r="D5" t="s">
        <v>496</v>
      </c>
      <c r="E5" t="s">
        <v>1085</v>
      </c>
      <c r="F5" t="s">
        <v>1086</v>
      </c>
      <c r="G5" t="s">
        <v>1087</v>
      </c>
      <c r="H5" t="s">
        <v>141</v>
      </c>
    </row>
    <row r="6" spans="1:8" ht="11.25">
      <c r="A6">
        <v>5</v>
      </c>
      <c r="B6" t="s">
        <v>493</v>
      </c>
      <c r="C6" t="s">
        <v>497</v>
      </c>
      <c r="D6" t="s">
        <v>498</v>
      </c>
      <c r="E6" t="s">
        <v>1088</v>
      </c>
      <c r="F6" t="s">
        <v>1089</v>
      </c>
      <c r="G6" t="s">
        <v>1087</v>
      </c>
      <c r="H6" t="s">
        <v>141</v>
      </c>
    </row>
    <row r="7" spans="1:8" ht="11.25">
      <c r="A7">
        <v>6</v>
      </c>
      <c r="B7" t="s">
        <v>493</v>
      </c>
      <c r="C7" t="s">
        <v>499</v>
      </c>
      <c r="D7" t="s">
        <v>500</v>
      </c>
      <c r="E7" t="s">
        <v>1090</v>
      </c>
      <c r="F7" t="s">
        <v>1091</v>
      </c>
      <c r="G7" t="s">
        <v>1087</v>
      </c>
      <c r="H7" t="s">
        <v>141</v>
      </c>
    </row>
    <row r="8" spans="1:8" ht="11.25">
      <c r="A8">
        <v>7</v>
      </c>
      <c r="B8" t="s">
        <v>493</v>
      </c>
      <c r="C8" t="s">
        <v>501</v>
      </c>
      <c r="D8" t="s">
        <v>502</v>
      </c>
      <c r="E8" t="s">
        <v>1092</v>
      </c>
      <c r="F8" t="s">
        <v>1093</v>
      </c>
      <c r="G8" t="s">
        <v>1087</v>
      </c>
      <c r="H8" t="s">
        <v>141</v>
      </c>
    </row>
    <row r="9" spans="1:8" ht="11.25">
      <c r="A9">
        <v>8</v>
      </c>
      <c r="B9" t="s">
        <v>493</v>
      </c>
      <c r="C9" t="s">
        <v>503</v>
      </c>
      <c r="D9" t="s">
        <v>504</v>
      </c>
      <c r="E9" t="s">
        <v>1094</v>
      </c>
      <c r="F9" t="s">
        <v>1095</v>
      </c>
      <c r="G9" t="s">
        <v>1087</v>
      </c>
      <c r="H9" t="s">
        <v>141</v>
      </c>
    </row>
    <row r="10" spans="1:8" ht="11.25">
      <c r="A10">
        <v>9</v>
      </c>
      <c r="B10" t="s">
        <v>493</v>
      </c>
      <c r="C10" t="s">
        <v>505</v>
      </c>
      <c r="D10" t="s">
        <v>506</v>
      </c>
      <c r="E10" t="s">
        <v>1096</v>
      </c>
      <c r="F10" t="s">
        <v>1097</v>
      </c>
      <c r="G10" t="s">
        <v>1087</v>
      </c>
      <c r="H10" t="s">
        <v>141</v>
      </c>
    </row>
    <row r="11" spans="1:8" ht="11.25">
      <c r="A11">
        <v>10</v>
      </c>
      <c r="B11" t="s">
        <v>493</v>
      </c>
      <c r="C11" t="s">
        <v>507</v>
      </c>
      <c r="D11" t="s">
        <v>508</v>
      </c>
      <c r="E11" t="s">
        <v>1098</v>
      </c>
      <c r="F11" t="s">
        <v>1099</v>
      </c>
      <c r="G11" t="s">
        <v>1087</v>
      </c>
      <c r="H11" t="s">
        <v>141</v>
      </c>
    </row>
    <row r="12" spans="1:8" ht="11.25">
      <c r="A12">
        <v>11</v>
      </c>
      <c r="B12" t="s">
        <v>493</v>
      </c>
      <c r="C12" t="s">
        <v>509</v>
      </c>
      <c r="D12" t="s">
        <v>510</v>
      </c>
      <c r="E12" t="s">
        <v>1100</v>
      </c>
      <c r="F12" t="s">
        <v>1101</v>
      </c>
      <c r="G12" t="s">
        <v>1087</v>
      </c>
      <c r="H12" t="s">
        <v>141</v>
      </c>
    </row>
    <row r="13" spans="1:8" ht="11.25">
      <c r="A13">
        <v>12</v>
      </c>
      <c r="B13" t="s">
        <v>493</v>
      </c>
      <c r="C13" t="s">
        <v>511</v>
      </c>
      <c r="D13" t="s">
        <v>512</v>
      </c>
      <c r="E13" t="s">
        <v>1102</v>
      </c>
      <c r="F13" t="s">
        <v>1103</v>
      </c>
      <c r="G13" t="s">
        <v>1087</v>
      </c>
      <c r="H13" t="s">
        <v>141</v>
      </c>
    </row>
    <row r="14" spans="1:8" ht="11.25">
      <c r="A14">
        <v>13</v>
      </c>
      <c r="B14" t="s">
        <v>493</v>
      </c>
      <c r="C14" t="s">
        <v>513</v>
      </c>
      <c r="D14" t="s">
        <v>514</v>
      </c>
      <c r="E14" t="s">
        <v>1104</v>
      </c>
      <c r="F14" t="s">
        <v>1105</v>
      </c>
      <c r="G14" t="s">
        <v>1106</v>
      </c>
      <c r="H14" t="s">
        <v>141</v>
      </c>
    </row>
    <row r="15" spans="1:7" ht="11.25">
      <c r="A15">
        <v>14</v>
      </c>
      <c r="B15" t="s">
        <v>493</v>
      </c>
      <c r="C15" t="s">
        <v>515</v>
      </c>
      <c r="D15" t="s">
        <v>516</v>
      </c>
      <c r="E15" t="s">
        <v>1107</v>
      </c>
      <c r="F15" t="s">
        <v>1108</v>
      </c>
      <c r="G15" t="s">
        <v>1106</v>
      </c>
    </row>
    <row r="16" spans="1:8" ht="11.25">
      <c r="A16">
        <v>15</v>
      </c>
      <c r="B16" t="s">
        <v>493</v>
      </c>
      <c r="C16" t="s">
        <v>515</v>
      </c>
      <c r="D16" t="s">
        <v>516</v>
      </c>
      <c r="E16" t="s">
        <v>1104</v>
      </c>
      <c r="F16" t="s">
        <v>1105</v>
      </c>
      <c r="G16" t="s">
        <v>1106</v>
      </c>
      <c r="H16" t="s">
        <v>141</v>
      </c>
    </row>
    <row r="17" spans="1:8" ht="11.25">
      <c r="A17">
        <v>16</v>
      </c>
      <c r="B17" t="s">
        <v>493</v>
      </c>
      <c r="C17" t="s">
        <v>515</v>
      </c>
      <c r="D17" t="s">
        <v>516</v>
      </c>
      <c r="E17" t="s">
        <v>1109</v>
      </c>
      <c r="F17" t="s">
        <v>1110</v>
      </c>
      <c r="G17" t="s">
        <v>1087</v>
      </c>
      <c r="H17" t="s">
        <v>141</v>
      </c>
    </row>
    <row r="18" spans="1:8" ht="11.25">
      <c r="A18">
        <v>17</v>
      </c>
      <c r="B18" t="s">
        <v>493</v>
      </c>
      <c r="C18" t="s">
        <v>517</v>
      </c>
      <c r="D18" t="s">
        <v>518</v>
      </c>
      <c r="E18" t="s">
        <v>1111</v>
      </c>
      <c r="F18" t="s">
        <v>1112</v>
      </c>
      <c r="G18" t="s">
        <v>1087</v>
      </c>
      <c r="H18" t="s">
        <v>141</v>
      </c>
    </row>
    <row r="19" spans="1:8" ht="11.25">
      <c r="A19">
        <v>18</v>
      </c>
      <c r="B19" t="s">
        <v>493</v>
      </c>
      <c r="C19" t="s">
        <v>519</v>
      </c>
      <c r="D19" t="s">
        <v>520</v>
      </c>
      <c r="E19" t="s">
        <v>1113</v>
      </c>
      <c r="F19" t="s">
        <v>1114</v>
      </c>
      <c r="G19" t="s">
        <v>1087</v>
      </c>
      <c r="H19" t="s">
        <v>141</v>
      </c>
    </row>
    <row r="20" spans="1:8" ht="11.25">
      <c r="A20">
        <v>19</v>
      </c>
      <c r="B20" t="s">
        <v>493</v>
      </c>
      <c r="C20" t="s">
        <v>521</v>
      </c>
      <c r="D20" t="s">
        <v>522</v>
      </c>
      <c r="E20" t="s">
        <v>1115</v>
      </c>
      <c r="F20" t="s">
        <v>1116</v>
      </c>
      <c r="G20" t="s">
        <v>1117</v>
      </c>
      <c r="H20" t="s">
        <v>141</v>
      </c>
    </row>
    <row r="21" spans="1:8" ht="11.25">
      <c r="A21">
        <v>20</v>
      </c>
      <c r="B21" t="s">
        <v>493</v>
      </c>
      <c r="C21" t="s">
        <v>521</v>
      </c>
      <c r="D21" t="s">
        <v>522</v>
      </c>
      <c r="E21" t="s">
        <v>1118</v>
      </c>
      <c r="F21" t="s">
        <v>1119</v>
      </c>
      <c r="G21" t="s">
        <v>1087</v>
      </c>
      <c r="H21" t="s">
        <v>141</v>
      </c>
    </row>
    <row r="22" spans="1:8" ht="11.25">
      <c r="A22">
        <v>21</v>
      </c>
      <c r="B22" t="s">
        <v>493</v>
      </c>
      <c r="C22" t="s">
        <v>523</v>
      </c>
      <c r="D22" t="s">
        <v>524</v>
      </c>
      <c r="E22" t="s">
        <v>1120</v>
      </c>
      <c r="F22" t="s">
        <v>1121</v>
      </c>
      <c r="G22" t="s">
        <v>1087</v>
      </c>
      <c r="H22" t="s">
        <v>141</v>
      </c>
    </row>
    <row r="23" spans="1:7" ht="11.25">
      <c r="A23">
        <v>22</v>
      </c>
      <c r="B23" t="s">
        <v>525</v>
      </c>
      <c r="C23" t="s">
        <v>527</v>
      </c>
      <c r="D23" t="s">
        <v>528</v>
      </c>
      <c r="E23" t="s">
        <v>1122</v>
      </c>
      <c r="F23" t="s">
        <v>1123</v>
      </c>
      <c r="G23" t="s">
        <v>1124</v>
      </c>
    </row>
    <row r="24" spans="1:8" ht="11.25">
      <c r="A24">
        <v>23</v>
      </c>
      <c r="B24" t="s">
        <v>525</v>
      </c>
      <c r="C24" t="s">
        <v>535</v>
      </c>
      <c r="D24" t="s">
        <v>536</v>
      </c>
      <c r="E24" t="s">
        <v>1125</v>
      </c>
      <c r="F24" t="s">
        <v>1126</v>
      </c>
      <c r="G24" t="s">
        <v>1087</v>
      </c>
      <c r="H24" t="s">
        <v>141</v>
      </c>
    </row>
    <row r="25" spans="1:8" ht="11.25">
      <c r="A25">
        <v>24</v>
      </c>
      <c r="B25" t="s">
        <v>525</v>
      </c>
      <c r="C25" t="s">
        <v>535</v>
      </c>
      <c r="D25" t="s">
        <v>536</v>
      </c>
      <c r="E25" t="s">
        <v>1127</v>
      </c>
      <c r="F25" t="s">
        <v>1128</v>
      </c>
      <c r="G25" t="s">
        <v>1129</v>
      </c>
      <c r="H25" t="s">
        <v>141</v>
      </c>
    </row>
    <row r="26" spans="1:8" ht="11.25">
      <c r="A26">
        <v>25</v>
      </c>
      <c r="B26" t="s">
        <v>525</v>
      </c>
      <c r="C26" t="s">
        <v>539</v>
      </c>
      <c r="D26" t="s">
        <v>540</v>
      </c>
      <c r="E26" t="s">
        <v>1127</v>
      </c>
      <c r="F26" t="s">
        <v>1128</v>
      </c>
      <c r="G26" t="s">
        <v>1129</v>
      </c>
      <c r="H26" t="s">
        <v>141</v>
      </c>
    </row>
    <row r="27" spans="1:8" ht="11.25">
      <c r="A27">
        <v>26</v>
      </c>
      <c r="B27" t="s">
        <v>525</v>
      </c>
      <c r="C27" t="s">
        <v>541</v>
      </c>
      <c r="D27" t="s">
        <v>542</v>
      </c>
      <c r="E27" t="s">
        <v>1130</v>
      </c>
      <c r="F27" t="s">
        <v>1131</v>
      </c>
      <c r="G27" t="s">
        <v>1087</v>
      </c>
      <c r="H27" t="s">
        <v>141</v>
      </c>
    </row>
    <row r="28" spans="1:8" ht="11.25">
      <c r="A28">
        <v>27</v>
      </c>
      <c r="B28" t="s">
        <v>547</v>
      </c>
      <c r="C28" t="s">
        <v>551</v>
      </c>
      <c r="D28" t="s">
        <v>552</v>
      </c>
      <c r="E28" t="s">
        <v>1132</v>
      </c>
      <c r="F28" t="s">
        <v>1133</v>
      </c>
      <c r="G28" t="s">
        <v>1134</v>
      </c>
      <c r="H28" t="s">
        <v>141</v>
      </c>
    </row>
    <row r="29" spans="1:8" ht="11.25">
      <c r="A29">
        <v>28</v>
      </c>
      <c r="B29" t="s">
        <v>563</v>
      </c>
      <c r="C29" t="s">
        <v>563</v>
      </c>
      <c r="D29" t="s">
        <v>564</v>
      </c>
      <c r="E29" t="s">
        <v>1135</v>
      </c>
      <c r="F29" t="s">
        <v>1136</v>
      </c>
      <c r="G29" t="s">
        <v>1106</v>
      </c>
      <c r="H29" t="s">
        <v>141</v>
      </c>
    </row>
    <row r="30" spans="1:8" ht="11.25">
      <c r="A30">
        <v>29</v>
      </c>
      <c r="B30" t="s">
        <v>563</v>
      </c>
      <c r="C30" t="s">
        <v>563</v>
      </c>
      <c r="D30" t="s">
        <v>564</v>
      </c>
      <c r="E30" t="s">
        <v>1137</v>
      </c>
      <c r="F30" t="s">
        <v>1138</v>
      </c>
      <c r="G30" t="s">
        <v>1084</v>
      </c>
      <c r="H30" t="s">
        <v>141</v>
      </c>
    </row>
    <row r="31" spans="1:8" ht="11.25">
      <c r="A31">
        <v>30</v>
      </c>
      <c r="B31" t="s">
        <v>563</v>
      </c>
      <c r="C31" t="s">
        <v>563</v>
      </c>
      <c r="D31" t="s">
        <v>564</v>
      </c>
      <c r="E31" t="s">
        <v>1139</v>
      </c>
      <c r="F31" t="s">
        <v>1140</v>
      </c>
      <c r="G31" t="s">
        <v>1141</v>
      </c>
      <c r="H31" t="s">
        <v>141</v>
      </c>
    </row>
    <row r="32" spans="1:8" ht="11.25">
      <c r="A32">
        <v>31</v>
      </c>
      <c r="B32" t="s">
        <v>563</v>
      </c>
      <c r="C32" t="s">
        <v>563</v>
      </c>
      <c r="D32" t="s">
        <v>564</v>
      </c>
      <c r="E32" t="s">
        <v>1142</v>
      </c>
      <c r="F32" t="s">
        <v>1143</v>
      </c>
      <c r="G32" t="s">
        <v>1106</v>
      </c>
      <c r="H32" t="s">
        <v>141</v>
      </c>
    </row>
    <row r="33" spans="1:8" ht="11.25">
      <c r="A33">
        <v>32</v>
      </c>
      <c r="B33" t="s">
        <v>563</v>
      </c>
      <c r="C33" t="s">
        <v>563</v>
      </c>
      <c r="D33" t="s">
        <v>564</v>
      </c>
      <c r="E33" t="s">
        <v>1144</v>
      </c>
      <c r="F33" t="s">
        <v>1145</v>
      </c>
      <c r="G33" t="s">
        <v>1146</v>
      </c>
      <c r="H33" t="s">
        <v>141</v>
      </c>
    </row>
    <row r="34" spans="1:8" ht="11.25">
      <c r="A34">
        <v>33</v>
      </c>
      <c r="B34" t="s">
        <v>563</v>
      </c>
      <c r="C34" t="s">
        <v>563</v>
      </c>
      <c r="D34" t="s">
        <v>564</v>
      </c>
      <c r="E34" t="s">
        <v>1147</v>
      </c>
      <c r="F34" t="s">
        <v>1148</v>
      </c>
      <c r="G34" t="s">
        <v>1149</v>
      </c>
      <c r="H34" t="s">
        <v>141</v>
      </c>
    </row>
    <row r="35" spans="1:8" ht="11.25">
      <c r="A35">
        <v>34</v>
      </c>
      <c r="B35" t="s">
        <v>563</v>
      </c>
      <c r="C35" t="s">
        <v>563</v>
      </c>
      <c r="D35" t="s">
        <v>564</v>
      </c>
      <c r="E35" t="s">
        <v>1150</v>
      </c>
      <c r="F35" t="s">
        <v>1151</v>
      </c>
      <c r="G35" t="s">
        <v>1106</v>
      </c>
      <c r="H35" t="s">
        <v>141</v>
      </c>
    </row>
    <row r="36" spans="1:8" ht="11.25">
      <c r="A36">
        <v>35</v>
      </c>
      <c r="B36" t="s">
        <v>563</v>
      </c>
      <c r="C36" t="s">
        <v>563</v>
      </c>
      <c r="D36" t="s">
        <v>564</v>
      </c>
      <c r="E36" t="s">
        <v>1152</v>
      </c>
      <c r="F36" t="s">
        <v>1153</v>
      </c>
      <c r="G36" t="s">
        <v>1154</v>
      </c>
      <c r="H36" t="s">
        <v>141</v>
      </c>
    </row>
    <row r="37" spans="1:8" ht="11.25">
      <c r="A37">
        <v>36</v>
      </c>
      <c r="B37" t="s">
        <v>563</v>
      </c>
      <c r="C37" t="s">
        <v>563</v>
      </c>
      <c r="D37" t="s">
        <v>564</v>
      </c>
      <c r="E37" t="s">
        <v>1155</v>
      </c>
      <c r="F37" t="s">
        <v>1156</v>
      </c>
      <c r="G37" t="s">
        <v>1146</v>
      </c>
      <c r="H37" t="s">
        <v>141</v>
      </c>
    </row>
    <row r="38" spans="1:8" ht="11.25">
      <c r="A38">
        <v>37</v>
      </c>
      <c r="B38" t="s">
        <v>563</v>
      </c>
      <c r="C38" t="s">
        <v>563</v>
      </c>
      <c r="D38" t="s">
        <v>564</v>
      </c>
      <c r="E38" t="s">
        <v>1157</v>
      </c>
      <c r="F38" t="s">
        <v>1158</v>
      </c>
      <c r="G38" t="s">
        <v>1159</v>
      </c>
      <c r="H38" t="s">
        <v>141</v>
      </c>
    </row>
    <row r="39" spans="1:8" ht="11.25">
      <c r="A39">
        <v>38</v>
      </c>
      <c r="B39" t="s">
        <v>563</v>
      </c>
      <c r="C39" t="s">
        <v>563</v>
      </c>
      <c r="D39" t="s">
        <v>564</v>
      </c>
      <c r="E39" t="s">
        <v>1160</v>
      </c>
      <c r="F39" t="s">
        <v>1161</v>
      </c>
      <c r="G39" t="s">
        <v>1162</v>
      </c>
      <c r="H39" t="s">
        <v>141</v>
      </c>
    </row>
    <row r="40" spans="1:8" ht="11.25">
      <c r="A40">
        <v>39</v>
      </c>
      <c r="B40" t="s">
        <v>563</v>
      </c>
      <c r="C40" t="s">
        <v>563</v>
      </c>
      <c r="D40" t="s">
        <v>564</v>
      </c>
      <c r="E40" t="s">
        <v>1163</v>
      </c>
      <c r="F40" t="s">
        <v>1164</v>
      </c>
      <c r="G40" t="s">
        <v>1165</v>
      </c>
      <c r="H40" t="s">
        <v>141</v>
      </c>
    </row>
    <row r="41" spans="1:8" ht="11.25">
      <c r="A41">
        <v>40</v>
      </c>
      <c r="B41" t="s">
        <v>563</v>
      </c>
      <c r="C41" t="s">
        <v>563</v>
      </c>
      <c r="D41" t="s">
        <v>564</v>
      </c>
      <c r="E41" t="s">
        <v>1166</v>
      </c>
      <c r="F41" t="s">
        <v>1167</v>
      </c>
      <c r="G41" t="s">
        <v>1149</v>
      </c>
      <c r="H41" t="s">
        <v>141</v>
      </c>
    </row>
    <row r="42" spans="1:8" ht="11.25">
      <c r="A42">
        <v>41</v>
      </c>
      <c r="B42" t="s">
        <v>563</v>
      </c>
      <c r="C42" t="s">
        <v>563</v>
      </c>
      <c r="D42" t="s">
        <v>564</v>
      </c>
      <c r="E42" t="s">
        <v>1168</v>
      </c>
      <c r="F42" t="s">
        <v>1169</v>
      </c>
      <c r="G42" t="s">
        <v>1170</v>
      </c>
      <c r="H42" t="s">
        <v>141</v>
      </c>
    </row>
    <row r="43" spans="1:8" ht="11.25">
      <c r="A43">
        <v>42</v>
      </c>
      <c r="B43" t="s">
        <v>563</v>
      </c>
      <c r="C43" t="s">
        <v>563</v>
      </c>
      <c r="D43" t="s">
        <v>564</v>
      </c>
      <c r="E43" t="s">
        <v>1171</v>
      </c>
      <c r="F43" t="s">
        <v>1172</v>
      </c>
      <c r="G43" t="s">
        <v>1165</v>
      </c>
      <c r="H43" t="s">
        <v>141</v>
      </c>
    </row>
    <row r="44" spans="1:8" ht="11.25">
      <c r="A44">
        <v>43</v>
      </c>
      <c r="B44" t="s">
        <v>563</v>
      </c>
      <c r="C44" t="s">
        <v>563</v>
      </c>
      <c r="D44" t="s">
        <v>564</v>
      </c>
      <c r="E44" t="s">
        <v>1173</v>
      </c>
      <c r="F44" t="s">
        <v>1174</v>
      </c>
      <c r="G44" t="s">
        <v>1149</v>
      </c>
      <c r="H44" t="s">
        <v>141</v>
      </c>
    </row>
    <row r="45" spans="1:8" ht="11.25">
      <c r="A45">
        <v>44</v>
      </c>
      <c r="B45" t="s">
        <v>563</v>
      </c>
      <c r="C45" t="s">
        <v>563</v>
      </c>
      <c r="D45" t="s">
        <v>564</v>
      </c>
      <c r="E45" t="s">
        <v>1175</v>
      </c>
      <c r="F45" t="s">
        <v>1176</v>
      </c>
      <c r="G45" t="s">
        <v>1177</v>
      </c>
      <c r="H45" t="s">
        <v>141</v>
      </c>
    </row>
    <row r="46" spans="1:8" ht="11.25">
      <c r="A46">
        <v>45</v>
      </c>
      <c r="B46" t="s">
        <v>563</v>
      </c>
      <c r="C46" t="s">
        <v>563</v>
      </c>
      <c r="D46" t="s">
        <v>564</v>
      </c>
      <c r="E46" t="s">
        <v>1178</v>
      </c>
      <c r="F46" t="s">
        <v>1179</v>
      </c>
      <c r="G46" t="s">
        <v>1180</v>
      </c>
      <c r="H46" t="s">
        <v>141</v>
      </c>
    </row>
    <row r="47" spans="1:8" ht="11.25">
      <c r="A47">
        <v>46</v>
      </c>
      <c r="B47" t="s">
        <v>563</v>
      </c>
      <c r="C47" t="s">
        <v>563</v>
      </c>
      <c r="D47" t="s">
        <v>564</v>
      </c>
      <c r="E47" t="s">
        <v>1181</v>
      </c>
      <c r="F47" t="s">
        <v>1182</v>
      </c>
      <c r="G47" t="s">
        <v>1159</v>
      </c>
      <c r="H47" t="s">
        <v>14</v>
      </c>
    </row>
    <row r="48" spans="1:8" ht="11.25">
      <c r="A48">
        <v>47</v>
      </c>
      <c r="B48" t="s">
        <v>563</v>
      </c>
      <c r="C48" t="s">
        <v>563</v>
      </c>
      <c r="D48" t="s">
        <v>564</v>
      </c>
      <c r="E48" t="s">
        <v>1183</v>
      </c>
      <c r="F48" t="s">
        <v>1153</v>
      </c>
      <c r="G48" t="s">
        <v>1184</v>
      </c>
      <c r="H48" t="s">
        <v>141</v>
      </c>
    </row>
    <row r="49" spans="1:8" ht="11.25">
      <c r="A49">
        <v>48</v>
      </c>
      <c r="B49" t="s">
        <v>563</v>
      </c>
      <c r="C49" t="s">
        <v>563</v>
      </c>
      <c r="D49" t="s">
        <v>564</v>
      </c>
      <c r="E49" t="s">
        <v>1185</v>
      </c>
      <c r="F49" t="s">
        <v>1186</v>
      </c>
      <c r="G49" t="s">
        <v>1165</v>
      </c>
      <c r="H49" t="s">
        <v>141</v>
      </c>
    </row>
    <row r="50" spans="1:8" ht="11.25">
      <c r="A50">
        <v>49</v>
      </c>
      <c r="B50" t="s">
        <v>563</v>
      </c>
      <c r="C50" t="s">
        <v>563</v>
      </c>
      <c r="D50" t="s">
        <v>564</v>
      </c>
      <c r="E50" t="s">
        <v>1187</v>
      </c>
      <c r="F50" t="s">
        <v>1188</v>
      </c>
      <c r="G50" t="s">
        <v>1189</v>
      </c>
      <c r="H50" t="s">
        <v>141</v>
      </c>
    </row>
    <row r="51" spans="1:8" ht="11.25">
      <c r="A51">
        <v>50</v>
      </c>
      <c r="B51" t="s">
        <v>563</v>
      </c>
      <c r="C51" t="s">
        <v>563</v>
      </c>
      <c r="D51" t="s">
        <v>564</v>
      </c>
      <c r="E51" t="s">
        <v>1190</v>
      </c>
      <c r="F51" t="s">
        <v>1191</v>
      </c>
      <c r="G51" t="s">
        <v>1170</v>
      </c>
      <c r="H51" t="s">
        <v>141</v>
      </c>
    </row>
    <row r="52" spans="1:8" ht="11.25">
      <c r="A52">
        <v>51</v>
      </c>
      <c r="B52" t="s">
        <v>563</v>
      </c>
      <c r="C52" t="s">
        <v>563</v>
      </c>
      <c r="D52" t="s">
        <v>564</v>
      </c>
      <c r="E52" t="s">
        <v>1192</v>
      </c>
      <c r="F52" t="s">
        <v>1193</v>
      </c>
      <c r="G52" t="s">
        <v>1170</v>
      </c>
      <c r="H52" t="s">
        <v>141</v>
      </c>
    </row>
    <row r="53" spans="1:8" ht="11.25">
      <c r="A53">
        <v>52</v>
      </c>
      <c r="B53" t="s">
        <v>563</v>
      </c>
      <c r="C53" t="s">
        <v>563</v>
      </c>
      <c r="D53" t="s">
        <v>564</v>
      </c>
      <c r="E53" t="s">
        <v>1194</v>
      </c>
      <c r="F53" t="s">
        <v>1195</v>
      </c>
      <c r="G53" t="s">
        <v>1180</v>
      </c>
      <c r="H53" t="s">
        <v>141</v>
      </c>
    </row>
    <row r="54" spans="1:8" ht="11.25">
      <c r="A54">
        <v>53</v>
      </c>
      <c r="B54" t="s">
        <v>563</v>
      </c>
      <c r="C54" t="s">
        <v>563</v>
      </c>
      <c r="D54" t="s">
        <v>564</v>
      </c>
      <c r="E54" t="s">
        <v>1196</v>
      </c>
      <c r="F54" t="s">
        <v>1197</v>
      </c>
      <c r="G54" t="s">
        <v>1165</v>
      </c>
      <c r="H54" t="s">
        <v>141</v>
      </c>
    </row>
    <row r="55" spans="1:8" ht="11.25">
      <c r="A55">
        <v>54</v>
      </c>
      <c r="B55" t="s">
        <v>563</v>
      </c>
      <c r="C55" t="s">
        <v>563</v>
      </c>
      <c r="D55" t="s">
        <v>564</v>
      </c>
      <c r="E55" t="s">
        <v>1198</v>
      </c>
      <c r="F55" t="s">
        <v>1199</v>
      </c>
      <c r="G55" t="s">
        <v>1165</v>
      </c>
      <c r="H55" t="s">
        <v>141</v>
      </c>
    </row>
    <row r="56" spans="1:8" ht="11.25">
      <c r="A56">
        <v>55</v>
      </c>
      <c r="B56" t="s">
        <v>563</v>
      </c>
      <c r="C56" t="s">
        <v>563</v>
      </c>
      <c r="D56" t="s">
        <v>564</v>
      </c>
      <c r="E56" t="s">
        <v>1200</v>
      </c>
      <c r="F56" t="s">
        <v>1201</v>
      </c>
      <c r="G56" t="s">
        <v>1202</v>
      </c>
      <c r="H56" t="s">
        <v>141</v>
      </c>
    </row>
    <row r="57" spans="1:8" ht="11.25">
      <c r="A57">
        <v>56</v>
      </c>
      <c r="B57" t="s">
        <v>563</v>
      </c>
      <c r="C57" t="s">
        <v>563</v>
      </c>
      <c r="D57" t="s">
        <v>564</v>
      </c>
      <c r="E57" t="s">
        <v>1203</v>
      </c>
      <c r="F57" t="s">
        <v>1204</v>
      </c>
      <c r="G57" t="s">
        <v>1170</v>
      </c>
      <c r="H57" t="s">
        <v>141</v>
      </c>
    </row>
    <row r="58" spans="1:8" ht="11.25">
      <c r="A58">
        <v>57</v>
      </c>
      <c r="B58" t="s">
        <v>563</v>
      </c>
      <c r="C58" t="s">
        <v>563</v>
      </c>
      <c r="D58" t="s">
        <v>564</v>
      </c>
      <c r="E58" t="s">
        <v>1205</v>
      </c>
      <c r="F58" t="s">
        <v>1206</v>
      </c>
      <c r="G58" t="s">
        <v>1149</v>
      </c>
      <c r="H58" t="s">
        <v>141</v>
      </c>
    </row>
    <row r="59" spans="1:8" ht="11.25">
      <c r="A59">
        <v>58</v>
      </c>
      <c r="B59" t="s">
        <v>563</v>
      </c>
      <c r="C59" t="s">
        <v>563</v>
      </c>
      <c r="D59" t="s">
        <v>564</v>
      </c>
      <c r="E59" t="s">
        <v>1115</v>
      </c>
      <c r="F59" t="s">
        <v>1116</v>
      </c>
      <c r="G59" t="s">
        <v>1117</v>
      </c>
      <c r="H59" t="s">
        <v>141</v>
      </c>
    </row>
    <row r="60" spans="1:7" ht="11.25">
      <c r="A60">
        <v>59</v>
      </c>
      <c r="B60" t="s">
        <v>563</v>
      </c>
      <c r="C60" t="s">
        <v>563</v>
      </c>
      <c r="D60" t="s">
        <v>564</v>
      </c>
      <c r="E60" t="s">
        <v>1207</v>
      </c>
      <c r="F60" t="s">
        <v>1208</v>
      </c>
      <c r="G60" t="s">
        <v>1209</v>
      </c>
    </row>
    <row r="61" spans="1:8" ht="11.25">
      <c r="A61">
        <v>60</v>
      </c>
      <c r="B61" t="s">
        <v>563</v>
      </c>
      <c r="C61" t="s">
        <v>563</v>
      </c>
      <c r="D61" t="s">
        <v>564</v>
      </c>
      <c r="E61" t="s">
        <v>1210</v>
      </c>
      <c r="F61" t="s">
        <v>1211</v>
      </c>
      <c r="G61" t="s">
        <v>1149</v>
      </c>
      <c r="H61" t="s">
        <v>141</v>
      </c>
    </row>
    <row r="62" spans="1:8" ht="11.25">
      <c r="A62">
        <v>61</v>
      </c>
      <c r="B62" t="s">
        <v>563</v>
      </c>
      <c r="C62" t="s">
        <v>563</v>
      </c>
      <c r="D62" t="s">
        <v>564</v>
      </c>
      <c r="E62" t="s">
        <v>1212</v>
      </c>
      <c r="F62" t="s">
        <v>1213</v>
      </c>
      <c r="G62" t="s">
        <v>1180</v>
      </c>
      <c r="H62" t="s">
        <v>141</v>
      </c>
    </row>
    <row r="63" spans="1:8" ht="11.25">
      <c r="A63">
        <v>62</v>
      </c>
      <c r="B63" t="s">
        <v>563</v>
      </c>
      <c r="C63" t="s">
        <v>563</v>
      </c>
      <c r="D63" t="s">
        <v>564</v>
      </c>
      <c r="E63" t="s">
        <v>1214</v>
      </c>
      <c r="F63" t="s">
        <v>1215</v>
      </c>
      <c r="G63" t="s">
        <v>1146</v>
      </c>
      <c r="H63" t="s">
        <v>141</v>
      </c>
    </row>
    <row r="64" spans="1:8" ht="11.25">
      <c r="A64">
        <v>63</v>
      </c>
      <c r="B64" t="s">
        <v>563</v>
      </c>
      <c r="C64" t="s">
        <v>563</v>
      </c>
      <c r="D64" t="s">
        <v>564</v>
      </c>
      <c r="E64" t="s">
        <v>1216</v>
      </c>
      <c r="F64" t="s">
        <v>1217</v>
      </c>
      <c r="G64" t="s">
        <v>1170</v>
      </c>
      <c r="H64" t="s">
        <v>141</v>
      </c>
    </row>
    <row r="65" spans="1:8" ht="11.25">
      <c r="A65">
        <v>64</v>
      </c>
      <c r="B65" t="s">
        <v>563</v>
      </c>
      <c r="C65" t="s">
        <v>563</v>
      </c>
      <c r="D65" t="s">
        <v>564</v>
      </c>
      <c r="E65" t="s">
        <v>1218</v>
      </c>
      <c r="F65" t="s">
        <v>1219</v>
      </c>
      <c r="G65" t="s">
        <v>1106</v>
      </c>
      <c r="H65" t="s">
        <v>141</v>
      </c>
    </row>
    <row r="66" spans="1:8" ht="11.25">
      <c r="A66">
        <v>65</v>
      </c>
      <c r="B66" t="s">
        <v>563</v>
      </c>
      <c r="C66" t="s">
        <v>563</v>
      </c>
      <c r="D66" t="s">
        <v>564</v>
      </c>
      <c r="E66" t="s">
        <v>1220</v>
      </c>
      <c r="F66" t="s">
        <v>1221</v>
      </c>
      <c r="G66" t="s">
        <v>1165</v>
      </c>
      <c r="H66" t="s">
        <v>141</v>
      </c>
    </row>
    <row r="67" spans="1:8" ht="11.25">
      <c r="A67">
        <v>66</v>
      </c>
      <c r="B67" t="s">
        <v>563</v>
      </c>
      <c r="C67" t="s">
        <v>563</v>
      </c>
      <c r="D67" t="s">
        <v>564</v>
      </c>
      <c r="E67" t="s">
        <v>1222</v>
      </c>
      <c r="F67" t="s">
        <v>1223</v>
      </c>
      <c r="G67" t="s">
        <v>1149</v>
      </c>
      <c r="H67" t="s">
        <v>141</v>
      </c>
    </row>
    <row r="68" spans="1:8" ht="11.25">
      <c r="A68">
        <v>67</v>
      </c>
      <c r="B68" t="s">
        <v>563</v>
      </c>
      <c r="C68" t="s">
        <v>563</v>
      </c>
      <c r="D68" t="s">
        <v>564</v>
      </c>
      <c r="E68" t="s">
        <v>1224</v>
      </c>
      <c r="F68" t="s">
        <v>1225</v>
      </c>
      <c r="G68" t="s">
        <v>1226</v>
      </c>
      <c r="H68" t="s">
        <v>141</v>
      </c>
    </row>
    <row r="69" spans="1:7" ht="11.25">
      <c r="A69">
        <v>68</v>
      </c>
      <c r="B69" t="s">
        <v>563</v>
      </c>
      <c r="C69" t="s">
        <v>563</v>
      </c>
      <c r="D69" t="s">
        <v>564</v>
      </c>
      <c r="E69" t="s">
        <v>1227</v>
      </c>
      <c r="F69" t="s">
        <v>1228</v>
      </c>
      <c r="G69" t="s">
        <v>1106</v>
      </c>
    </row>
    <row r="70" spans="1:8" ht="11.25">
      <c r="A70">
        <v>69</v>
      </c>
      <c r="B70" t="s">
        <v>563</v>
      </c>
      <c r="C70" t="s">
        <v>563</v>
      </c>
      <c r="D70" t="s">
        <v>564</v>
      </c>
      <c r="E70" t="s">
        <v>1229</v>
      </c>
      <c r="F70" t="s">
        <v>1230</v>
      </c>
      <c r="G70" t="s">
        <v>1231</v>
      </c>
      <c r="H70" t="s">
        <v>141</v>
      </c>
    </row>
    <row r="71" spans="1:7" ht="11.25">
      <c r="A71">
        <v>70</v>
      </c>
      <c r="B71" t="s">
        <v>563</v>
      </c>
      <c r="C71" t="s">
        <v>563</v>
      </c>
      <c r="D71" t="s">
        <v>564</v>
      </c>
      <c r="E71" t="s">
        <v>1232</v>
      </c>
      <c r="F71" t="s">
        <v>1233</v>
      </c>
      <c r="G71" t="s">
        <v>1159</v>
      </c>
    </row>
    <row r="72" spans="1:8" ht="11.25">
      <c r="A72">
        <v>71</v>
      </c>
      <c r="B72" t="s">
        <v>563</v>
      </c>
      <c r="C72" t="s">
        <v>563</v>
      </c>
      <c r="D72" t="s">
        <v>564</v>
      </c>
      <c r="E72" t="s">
        <v>1234</v>
      </c>
      <c r="F72" t="s">
        <v>1235</v>
      </c>
      <c r="G72" t="s">
        <v>1106</v>
      </c>
      <c r="H72" t="s">
        <v>141</v>
      </c>
    </row>
    <row r="73" spans="1:8" ht="11.25">
      <c r="A73">
        <v>72</v>
      </c>
      <c r="B73" t="s">
        <v>563</v>
      </c>
      <c r="C73" t="s">
        <v>563</v>
      </c>
      <c r="D73" t="s">
        <v>564</v>
      </c>
      <c r="E73" t="s">
        <v>1236</v>
      </c>
      <c r="F73" t="s">
        <v>1237</v>
      </c>
      <c r="G73" t="s">
        <v>1165</v>
      </c>
      <c r="H73" t="s">
        <v>141</v>
      </c>
    </row>
    <row r="74" spans="1:8" ht="11.25">
      <c r="A74">
        <v>73</v>
      </c>
      <c r="B74" t="s">
        <v>563</v>
      </c>
      <c r="C74" t="s">
        <v>563</v>
      </c>
      <c r="D74" t="s">
        <v>564</v>
      </c>
      <c r="E74" t="s">
        <v>1238</v>
      </c>
      <c r="F74" t="s">
        <v>1239</v>
      </c>
      <c r="G74" t="s">
        <v>1240</v>
      </c>
      <c r="H74" t="s">
        <v>141</v>
      </c>
    </row>
    <row r="75" spans="1:8" ht="11.25">
      <c r="A75">
        <v>74</v>
      </c>
      <c r="B75" t="s">
        <v>563</v>
      </c>
      <c r="C75" t="s">
        <v>563</v>
      </c>
      <c r="D75" t="s">
        <v>564</v>
      </c>
      <c r="E75" t="s">
        <v>1241</v>
      </c>
      <c r="F75" t="s">
        <v>1242</v>
      </c>
      <c r="G75" t="s">
        <v>1106</v>
      </c>
      <c r="H75" t="s">
        <v>141</v>
      </c>
    </row>
    <row r="76" spans="1:8" ht="11.25">
      <c r="A76">
        <v>75</v>
      </c>
      <c r="B76" t="s">
        <v>563</v>
      </c>
      <c r="C76" t="s">
        <v>563</v>
      </c>
      <c r="D76" t="s">
        <v>564</v>
      </c>
      <c r="E76" t="s">
        <v>1243</v>
      </c>
      <c r="F76" t="s">
        <v>1244</v>
      </c>
      <c r="G76" t="s">
        <v>1106</v>
      </c>
      <c r="H76" t="s">
        <v>141</v>
      </c>
    </row>
    <row r="77" spans="1:8" ht="11.25">
      <c r="A77">
        <v>76</v>
      </c>
      <c r="B77" t="s">
        <v>563</v>
      </c>
      <c r="C77" t="s">
        <v>563</v>
      </c>
      <c r="D77" t="s">
        <v>564</v>
      </c>
      <c r="E77" t="s">
        <v>1245</v>
      </c>
      <c r="F77" t="s">
        <v>1246</v>
      </c>
      <c r="G77" t="s">
        <v>1240</v>
      </c>
      <c r="H77" t="s">
        <v>141</v>
      </c>
    </row>
    <row r="78" spans="1:7" ht="11.25">
      <c r="A78">
        <v>77</v>
      </c>
      <c r="B78" t="s">
        <v>563</v>
      </c>
      <c r="C78" t="s">
        <v>563</v>
      </c>
      <c r="D78" t="s">
        <v>564</v>
      </c>
      <c r="E78" t="s">
        <v>1247</v>
      </c>
      <c r="F78" t="s">
        <v>1248</v>
      </c>
      <c r="G78" t="s">
        <v>1106</v>
      </c>
    </row>
    <row r="79" spans="1:8" ht="11.25">
      <c r="A79">
        <v>78</v>
      </c>
      <c r="B79" t="s">
        <v>563</v>
      </c>
      <c r="C79" t="s">
        <v>563</v>
      </c>
      <c r="D79" t="s">
        <v>564</v>
      </c>
      <c r="E79" t="s">
        <v>1249</v>
      </c>
      <c r="F79" t="s">
        <v>1250</v>
      </c>
      <c r="G79" t="s">
        <v>1180</v>
      </c>
      <c r="H79" t="s">
        <v>141</v>
      </c>
    </row>
    <row r="80" spans="1:8" ht="11.25">
      <c r="A80">
        <v>79</v>
      </c>
      <c r="B80" t="s">
        <v>563</v>
      </c>
      <c r="C80" t="s">
        <v>563</v>
      </c>
      <c r="D80" t="s">
        <v>564</v>
      </c>
      <c r="E80" t="s">
        <v>1251</v>
      </c>
      <c r="F80" t="s">
        <v>1252</v>
      </c>
      <c r="G80" t="s">
        <v>1180</v>
      </c>
      <c r="H80" t="s">
        <v>141</v>
      </c>
    </row>
    <row r="81" spans="1:8" ht="11.25">
      <c r="A81">
        <v>80</v>
      </c>
      <c r="B81" t="s">
        <v>563</v>
      </c>
      <c r="C81" t="s">
        <v>563</v>
      </c>
      <c r="D81" t="s">
        <v>564</v>
      </c>
      <c r="E81" t="s">
        <v>1253</v>
      </c>
      <c r="F81" t="s">
        <v>1254</v>
      </c>
      <c r="G81" t="s">
        <v>1149</v>
      </c>
      <c r="H81" t="s">
        <v>141</v>
      </c>
    </row>
    <row r="82" spans="1:8" ht="11.25">
      <c r="A82">
        <v>81</v>
      </c>
      <c r="B82" t="s">
        <v>563</v>
      </c>
      <c r="C82" t="s">
        <v>563</v>
      </c>
      <c r="D82" t="s">
        <v>564</v>
      </c>
      <c r="E82" t="s">
        <v>1255</v>
      </c>
      <c r="F82" t="s">
        <v>1256</v>
      </c>
      <c r="G82" t="s">
        <v>1165</v>
      </c>
      <c r="H82" t="s">
        <v>141</v>
      </c>
    </row>
    <row r="83" spans="1:8" ht="11.25">
      <c r="A83">
        <v>82</v>
      </c>
      <c r="B83" t="s">
        <v>563</v>
      </c>
      <c r="C83" t="s">
        <v>563</v>
      </c>
      <c r="D83" t="s">
        <v>564</v>
      </c>
      <c r="E83" t="s">
        <v>1257</v>
      </c>
      <c r="F83" t="s">
        <v>1258</v>
      </c>
      <c r="G83" t="s">
        <v>1180</v>
      </c>
      <c r="H83" t="s">
        <v>141</v>
      </c>
    </row>
    <row r="84" spans="1:8" ht="11.25">
      <c r="A84">
        <v>83</v>
      </c>
      <c r="B84" t="s">
        <v>563</v>
      </c>
      <c r="C84" t="s">
        <v>563</v>
      </c>
      <c r="D84" t="s">
        <v>564</v>
      </c>
      <c r="E84" t="s">
        <v>1259</v>
      </c>
      <c r="F84" t="s">
        <v>1260</v>
      </c>
      <c r="G84" t="s">
        <v>1170</v>
      </c>
      <c r="H84" t="s">
        <v>141</v>
      </c>
    </row>
    <row r="85" spans="1:8" ht="11.25">
      <c r="A85">
        <v>84</v>
      </c>
      <c r="B85" t="s">
        <v>563</v>
      </c>
      <c r="C85" t="s">
        <v>563</v>
      </c>
      <c r="D85" t="s">
        <v>564</v>
      </c>
      <c r="E85" t="s">
        <v>1261</v>
      </c>
      <c r="F85" t="s">
        <v>1262</v>
      </c>
      <c r="G85" t="s">
        <v>1263</v>
      </c>
      <c r="H85" t="s">
        <v>141</v>
      </c>
    </row>
    <row r="86" spans="1:8" ht="11.25">
      <c r="A86">
        <v>85</v>
      </c>
      <c r="B86" t="s">
        <v>563</v>
      </c>
      <c r="C86" t="s">
        <v>563</v>
      </c>
      <c r="D86" t="s">
        <v>564</v>
      </c>
      <c r="E86" t="s">
        <v>1264</v>
      </c>
      <c r="F86" t="s">
        <v>1265</v>
      </c>
      <c r="G86" t="s">
        <v>1170</v>
      </c>
      <c r="H86" t="s">
        <v>141</v>
      </c>
    </row>
    <row r="87" spans="1:8" ht="11.25">
      <c r="A87">
        <v>86</v>
      </c>
      <c r="B87" t="s">
        <v>563</v>
      </c>
      <c r="C87" t="s">
        <v>563</v>
      </c>
      <c r="D87" t="s">
        <v>564</v>
      </c>
      <c r="E87" t="s">
        <v>1266</v>
      </c>
      <c r="F87" t="s">
        <v>1267</v>
      </c>
      <c r="G87" t="s">
        <v>1149</v>
      </c>
      <c r="H87" t="s">
        <v>141</v>
      </c>
    </row>
    <row r="88" spans="1:8" ht="11.25">
      <c r="A88">
        <v>87</v>
      </c>
      <c r="B88" t="s">
        <v>565</v>
      </c>
      <c r="C88" t="s">
        <v>565</v>
      </c>
      <c r="D88" t="s">
        <v>566</v>
      </c>
      <c r="E88" t="s">
        <v>1115</v>
      </c>
      <c r="F88" t="s">
        <v>1116</v>
      </c>
      <c r="G88" t="s">
        <v>1117</v>
      </c>
      <c r="H88" t="s">
        <v>141</v>
      </c>
    </row>
    <row r="89" spans="1:8" ht="11.25">
      <c r="A89">
        <v>88</v>
      </c>
      <c r="B89" t="s">
        <v>565</v>
      </c>
      <c r="C89" t="s">
        <v>567</v>
      </c>
      <c r="D89" t="s">
        <v>566</v>
      </c>
      <c r="E89" t="s">
        <v>1268</v>
      </c>
      <c r="F89" t="s">
        <v>1269</v>
      </c>
      <c r="G89" t="s">
        <v>1270</v>
      </c>
      <c r="H89" t="s">
        <v>141</v>
      </c>
    </row>
    <row r="90" spans="1:8" ht="11.25">
      <c r="A90">
        <v>89</v>
      </c>
      <c r="B90" t="s">
        <v>565</v>
      </c>
      <c r="C90" t="s">
        <v>567</v>
      </c>
      <c r="D90" t="s">
        <v>566</v>
      </c>
      <c r="E90" t="s">
        <v>1271</v>
      </c>
      <c r="F90" t="s">
        <v>1272</v>
      </c>
      <c r="G90" t="s">
        <v>1134</v>
      </c>
      <c r="H90" t="s">
        <v>141</v>
      </c>
    </row>
    <row r="91" spans="1:8" ht="11.25">
      <c r="A91">
        <v>90</v>
      </c>
      <c r="B91" t="s">
        <v>565</v>
      </c>
      <c r="C91" t="s">
        <v>567</v>
      </c>
      <c r="D91" t="s">
        <v>566</v>
      </c>
      <c r="E91" t="s">
        <v>1273</v>
      </c>
      <c r="F91" t="s">
        <v>1274</v>
      </c>
      <c r="G91" t="s">
        <v>1270</v>
      </c>
      <c r="H91" t="s">
        <v>14</v>
      </c>
    </row>
    <row r="92" spans="1:8" ht="11.25">
      <c r="A92">
        <v>91</v>
      </c>
      <c r="B92" t="s">
        <v>565</v>
      </c>
      <c r="C92" t="s">
        <v>567</v>
      </c>
      <c r="D92" t="s">
        <v>566</v>
      </c>
      <c r="E92" t="s">
        <v>1115</v>
      </c>
      <c r="F92" t="s">
        <v>1116</v>
      </c>
      <c r="G92" t="s">
        <v>1117</v>
      </c>
      <c r="H92" t="s">
        <v>141</v>
      </c>
    </row>
    <row r="93" spans="1:8" ht="11.25">
      <c r="A93">
        <v>92</v>
      </c>
      <c r="B93" t="s">
        <v>565</v>
      </c>
      <c r="C93" t="s">
        <v>567</v>
      </c>
      <c r="D93" t="s">
        <v>566</v>
      </c>
      <c r="E93" t="s">
        <v>1275</v>
      </c>
      <c r="F93" t="s">
        <v>1276</v>
      </c>
      <c r="G93" t="s">
        <v>1270</v>
      </c>
      <c r="H93" t="s">
        <v>141</v>
      </c>
    </row>
    <row r="94" spans="1:8" ht="11.25">
      <c r="A94">
        <v>93</v>
      </c>
      <c r="B94" t="s">
        <v>565</v>
      </c>
      <c r="C94" t="s">
        <v>567</v>
      </c>
      <c r="D94" t="s">
        <v>566</v>
      </c>
      <c r="E94" t="s">
        <v>1277</v>
      </c>
      <c r="F94" t="s">
        <v>1278</v>
      </c>
      <c r="G94" t="s">
        <v>1134</v>
      </c>
      <c r="H94" t="s">
        <v>141</v>
      </c>
    </row>
    <row r="95" spans="1:8" ht="11.25">
      <c r="A95">
        <v>94</v>
      </c>
      <c r="B95" t="s">
        <v>565</v>
      </c>
      <c r="C95" t="s">
        <v>567</v>
      </c>
      <c r="D95" t="s">
        <v>566</v>
      </c>
      <c r="E95" t="s">
        <v>1279</v>
      </c>
      <c r="F95" t="s">
        <v>1280</v>
      </c>
      <c r="G95" t="s">
        <v>1134</v>
      </c>
      <c r="H95" t="s">
        <v>141</v>
      </c>
    </row>
    <row r="96" spans="1:8" ht="11.25">
      <c r="A96">
        <v>95</v>
      </c>
      <c r="B96" t="s">
        <v>565</v>
      </c>
      <c r="C96" t="s">
        <v>567</v>
      </c>
      <c r="D96" t="s">
        <v>566</v>
      </c>
      <c r="E96" t="s">
        <v>1281</v>
      </c>
      <c r="F96" t="s">
        <v>1282</v>
      </c>
      <c r="G96" t="s">
        <v>1283</v>
      </c>
      <c r="H96" t="s">
        <v>1284</v>
      </c>
    </row>
    <row r="97" spans="1:8" ht="11.25">
      <c r="A97">
        <v>96</v>
      </c>
      <c r="B97" t="s">
        <v>565</v>
      </c>
      <c r="C97" t="s">
        <v>567</v>
      </c>
      <c r="D97" t="s">
        <v>566</v>
      </c>
      <c r="E97" t="s">
        <v>1281</v>
      </c>
      <c r="F97" t="s">
        <v>1282</v>
      </c>
      <c r="G97" t="s">
        <v>1283</v>
      </c>
      <c r="H97" t="s">
        <v>14</v>
      </c>
    </row>
    <row r="98" spans="1:8" ht="11.25">
      <c r="A98">
        <v>97</v>
      </c>
      <c r="B98" t="s">
        <v>568</v>
      </c>
      <c r="C98" t="s">
        <v>568</v>
      </c>
      <c r="D98" t="s">
        <v>569</v>
      </c>
      <c r="E98" t="s">
        <v>1285</v>
      </c>
      <c r="F98" t="s">
        <v>1286</v>
      </c>
      <c r="G98" t="s">
        <v>1287</v>
      </c>
      <c r="H98" t="s">
        <v>141</v>
      </c>
    </row>
    <row r="99" spans="1:8" ht="11.25">
      <c r="A99">
        <v>98</v>
      </c>
      <c r="B99" t="s">
        <v>568</v>
      </c>
      <c r="C99" t="s">
        <v>568</v>
      </c>
      <c r="D99" t="s">
        <v>569</v>
      </c>
      <c r="E99" t="s">
        <v>1127</v>
      </c>
      <c r="F99" t="s">
        <v>1128</v>
      </c>
      <c r="G99" t="s">
        <v>1129</v>
      </c>
      <c r="H99" t="s">
        <v>141</v>
      </c>
    </row>
    <row r="100" spans="1:8" ht="11.25">
      <c r="A100">
        <v>99</v>
      </c>
      <c r="B100" t="s">
        <v>568</v>
      </c>
      <c r="C100" t="s">
        <v>568</v>
      </c>
      <c r="D100" t="s">
        <v>569</v>
      </c>
      <c r="E100" t="s">
        <v>1288</v>
      </c>
      <c r="F100" t="s">
        <v>1289</v>
      </c>
      <c r="G100" t="s">
        <v>1106</v>
      </c>
      <c r="H100" t="s">
        <v>141</v>
      </c>
    </row>
    <row r="101" spans="1:8" ht="11.25">
      <c r="A101">
        <v>100</v>
      </c>
      <c r="B101" t="s">
        <v>570</v>
      </c>
      <c r="C101" t="s">
        <v>572</v>
      </c>
      <c r="D101" t="s">
        <v>571</v>
      </c>
      <c r="E101" t="s">
        <v>1290</v>
      </c>
      <c r="F101" t="s">
        <v>1291</v>
      </c>
      <c r="G101" t="s">
        <v>1226</v>
      </c>
      <c r="H101" t="s">
        <v>141</v>
      </c>
    </row>
    <row r="102" spans="1:8" ht="11.25">
      <c r="A102">
        <v>101</v>
      </c>
      <c r="B102" t="s">
        <v>570</v>
      </c>
      <c r="C102" t="s">
        <v>572</v>
      </c>
      <c r="D102" t="s">
        <v>571</v>
      </c>
      <c r="E102" t="s">
        <v>1292</v>
      </c>
      <c r="F102" t="s">
        <v>1293</v>
      </c>
      <c r="G102" t="s">
        <v>1226</v>
      </c>
      <c r="H102" t="s">
        <v>141</v>
      </c>
    </row>
    <row r="103" spans="1:8" ht="11.25">
      <c r="A103">
        <v>102</v>
      </c>
      <c r="B103" t="s">
        <v>573</v>
      </c>
      <c r="C103" t="s">
        <v>573</v>
      </c>
      <c r="D103" t="s">
        <v>574</v>
      </c>
      <c r="E103" t="s">
        <v>1294</v>
      </c>
      <c r="F103" t="s">
        <v>1295</v>
      </c>
      <c r="G103" t="s">
        <v>1296</v>
      </c>
      <c r="H103" t="s">
        <v>141</v>
      </c>
    </row>
    <row r="104" spans="1:8" ht="11.25">
      <c r="A104">
        <v>103</v>
      </c>
      <c r="B104" t="s">
        <v>575</v>
      </c>
      <c r="C104" t="s">
        <v>575</v>
      </c>
      <c r="D104" t="s">
        <v>576</v>
      </c>
      <c r="E104" t="s">
        <v>1297</v>
      </c>
      <c r="F104" t="s">
        <v>1298</v>
      </c>
      <c r="G104" t="s">
        <v>1299</v>
      </c>
      <c r="H104" t="s">
        <v>141</v>
      </c>
    </row>
    <row r="105" spans="1:8" ht="11.25">
      <c r="A105">
        <v>104</v>
      </c>
      <c r="B105" t="s">
        <v>575</v>
      </c>
      <c r="C105" t="s">
        <v>575</v>
      </c>
      <c r="D105" t="s">
        <v>576</v>
      </c>
      <c r="E105" t="s">
        <v>1104</v>
      </c>
      <c r="F105" t="s">
        <v>1105</v>
      </c>
      <c r="G105" t="s">
        <v>1106</v>
      </c>
      <c r="H105" t="s">
        <v>141</v>
      </c>
    </row>
    <row r="106" spans="1:8" ht="11.25">
      <c r="A106">
        <v>105</v>
      </c>
      <c r="B106" t="s">
        <v>575</v>
      </c>
      <c r="C106" t="s">
        <v>575</v>
      </c>
      <c r="D106" t="s">
        <v>576</v>
      </c>
      <c r="E106" t="s">
        <v>1300</v>
      </c>
      <c r="F106" t="s">
        <v>1301</v>
      </c>
      <c r="G106" t="s">
        <v>1299</v>
      </c>
      <c r="H106" t="s">
        <v>141</v>
      </c>
    </row>
    <row r="107" spans="1:8" ht="11.25">
      <c r="A107">
        <v>106</v>
      </c>
      <c r="B107" t="s">
        <v>575</v>
      </c>
      <c r="C107" t="s">
        <v>575</v>
      </c>
      <c r="D107" t="s">
        <v>576</v>
      </c>
      <c r="E107" t="s">
        <v>1302</v>
      </c>
      <c r="F107" t="s">
        <v>1303</v>
      </c>
      <c r="G107" t="s">
        <v>1299</v>
      </c>
      <c r="H107" t="s">
        <v>141</v>
      </c>
    </row>
    <row r="108" spans="1:8" ht="11.25">
      <c r="A108">
        <v>107</v>
      </c>
      <c r="B108" t="s">
        <v>577</v>
      </c>
      <c r="C108" t="s">
        <v>579</v>
      </c>
      <c r="D108" t="s">
        <v>580</v>
      </c>
      <c r="E108" t="s">
        <v>1304</v>
      </c>
      <c r="F108" t="s">
        <v>1305</v>
      </c>
      <c r="G108" t="s">
        <v>1306</v>
      </c>
      <c r="H108" t="s">
        <v>141</v>
      </c>
    </row>
    <row r="109" spans="1:8" ht="11.25">
      <c r="A109">
        <v>108</v>
      </c>
      <c r="B109" t="s">
        <v>577</v>
      </c>
      <c r="C109" t="s">
        <v>577</v>
      </c>
      <c r="D109" t="s">
        <v>578</v>
      </c>
      <c r="E109" t="s">
        <v>1304</v>
      </c>
      <c r="F109" t="s">
        <v>1305</v>
      </c>
      <c r="G109" t="s">
        <v>1306</v>
      </c>
      <c r="H109" t="s">
        <v>141</v>
      </c>
    </row>
    <row r="110" spans="1:8" ht="11.25">
      <c r="A110">
        <v>109</v>
      </c>
      <c r="B110" t="s">
        <v>577</v>
      </c>
      <c r="C110" t="s">
        <v>581</v>
      </c>
      <c r="D110" t="s">
        <v>582</v>
      </c>
      <c r="E110" t="s">
        <v>1304</v>
      </c>
      <c r="F110" t="s">
        <v>1305</v>
      </c>
      <c r="G110" t="s">
        <v>1306</v>
      </c>
      <c r="H110" t="s">
        <v>141</v>
      </c>
    </row>
    <row r="111" spans="1:8" ht="11.25">
      <c r="A111">
        <v>110</v>
      </c>
      <c r="B111" t="s">
        <v>577</v>
      </c>
      <c r="C111" t="s">
        <v>581</v>
      </c>
      <c r="D111" t="s">
        <v>582</v>
      </c>
      <c r="E111" t="s">
        <v>1307</v>
      </c>
      <c r="F111" t="s">
        <v>1308</v>
      </c>
      <c r="G111" t="s">
        <v>1309</v>
      </c>
      <c r="H111" t="s">
        <v>141</v>
      </c>
    </row>
    <row r="112" spans="1:8" ht="11.25">
      <c r="A112">
        <v>111</v>
      </c>
      <c r="B112" t="s">
        <v>577</v>
      </c>
      <c r="C112" t="s">
        <v>583</v>
      </c>
      <c r="D112" t="s">
        <v>584</v>
      </c>
      <c r="E112" t="s">
        <v>1304</v>
      </c>
      <c r="F112" t="s">
        <v>1305</v>
      </c>
      <c r="G112" t="s">
        <v>1306</v>
      </c>
      <c r="H112" t="s">
        <v>141</v>
      </c>
    </row>
    <row r="113" spans="1:8" ht="11.25">
      <c r="A113">
        <v>112</v>
      </c>
      <c r="B113" t="s">
        <v>577</v>
      </c>
      <c r="C113" t="s">
        <v>585</v>
      </c>
      <c r="D113" t="s">
        <v>586</v>
      </c>
      <c r="E113" t="s">
        <v>1304</v>
      </c>
      <c r="F113" t="s">
        <v>1305</v>
      </c>
      <c r="G113" t="s">
        <v>1306</v>
      </c>
      <c r="H113" t="s">
        <v>141</v>
      </c>
    </row>
    <row r="114" spans="1:8" ht="11.25">
      <c r="A114">
        <v>113</v>
      </c>
      <c r="B114" t="s">
        <v>577</v>
      </c>
      <c r="C114" t="s">
        <v>587</v>
      </c>
      <c r="D114" t="s">
        <v>588</v>
      </c>
      <c r="E114" t="s">
        <v>1304</v>
      </c>
      <c r="F114" t="s">
        <v>1305</v>
      </c>
      <c r="G114" t="s">
        <v>1306</v>
      </c>
      <c r="H114" t="s">
        <v>141</v>
      </c>
    </row>
    <row r="115" spans="1:8" ht="11.25">
      <c r="A115">
        <v>114</v>
      </c>
      <c r="B115" t="s">
        <v>577</v>
      </c>
      <c r="C115" t="s">
        <v>589</v>
      </c>
      <c r="D115" t="s">
        <v>590</v>
      </c>
      <c r="E115" t="s">
        <v>1304</v>
      </c>
      <c r="F115" t="s">
        <v>1305</v>
      </c>
      <c r="G115" t="s">
        <v>1306</v>
      </c>
      <c r="H115" t="s">
        <v>141</v>
      </c>
    </row>
    <row r="116" spans="1:8" ht="11.25">
      <c r="A116">
        <v>115</v>
      </c>
      <c r="B116" t="s">
        <v>577</v>
      </c>
      <c r="C116" t="s">
        <v>591</v>
      </c>
      <c r="D116" t="s">
        <v>592</v>
      </c>
      <c r="E116" t="s">
        <v>1115</v>
      </c>
      <c r="F116" t="s">
        <v>1116</v>
      </c>
      <c r="G116" t="s">
        <v>1117</v>
      </c>
      <c r="H116" t="s">
        <v>141</v>
      </c>
    </row>
    <row r="117" spans="1:8" ht="11.25">
      <c r="A117">
        <v>116</v>
      </c>
      <c r="B117" t="s">
        <v>577</v>
      </c>
      <c r="C117" t="s">
        <v>591</v>
      </c>
      <c r="D117" t="s">
        <v>592</v>
      </c>
      <c r="E117" t="s">
        <v>1304</v>
      </c>
      <c r="F117" t="s">
        <v>1305</v>
      </c>
      <c r="G117" t="s">
        <v>1306</v>
      </c>
      <c r="H117" t="s">
        <v>141</v>
      </c>
    </row>
    <row r="118" spans="1:8" ht="11.25">
      <c r="A118">
        <v>117</v>
      </c>
      <c r="B118" t="s">
        <v>593</v>
      </c>
      <c r="C118" t="s">
        <v>605</v>
      </c>
      <c r="D118" t="s">
        <v>606</v>
      </c>
      <c r="E118" t="s">
        <v>1310</v>
      </c>
      <c r="F118" t="s">
        <v>1311</v>
      </c>
      <c r="G118" t="s">
        <v>1299</v>
      </c>
      <c r="H118" t="s">
        <v>141</v>
      </c>
    </row>
    <row r="119" spans="1:8" ht="11.25">
      <c r="A119">
        <v>118</v>
      </c>
      <c r="B119" t="s">
        <v>593</v>
      </c>
      <c r="C119" t="s">
        <v>607</v>
      </c>
      <c r="D119" t="s">
        <v>608</v>
      </c>
      <c r="E119" t="s">
        <v>1104</v>
      </c>
      <c r="F119" t="s">
        <v>1105</v>
      </c>
      <c r="G119" t="s">
        <v>1106</v>
      </c>
      <c r="H119" t="s">
        <v>141</v>
      </c>
    </row>
    <row r="120" spans="1:8" ht="11.25">
      <c r="A120">
        <v>119</v>
      </c>
      <c r="B120" t="s">
        <v>593</v>
      </c>
      <c r="C120" t="s">
        <v>609</v>
      </c>
      <c r="D120" t="s">
        <v>610</v>
      </c>
      <c r="E120" t="s">
        <v>1104</v>
      </c>
      <c r="F120" t="s">
        <v>1105</v>
      </c>
      <c r="G120" t="s">
        <v>1106</v>
      </c>
      <c r="H120" t="s">
        <v>141</v>
      </c>
    </row>
    <row r="121" spans="1:8" ht="11.25">
      <c r="A121">
        <v>120</v>
      </c>
      <c r="B121" t="s">
        <v>593</v>
      </c>
      <c r="C121" t="s">
        <v>611</v>
      </c>
      <c r="D121" t="s">
        <v>612</v>
      </c>
      <c r="E121" t="s">
        <v>1104</v>
      </c>
      <c r="F121" t="s">
        <v>1105</v>
      </c>
      <c r="G121" t="s">
        <v>1106</v>
      </c>
      <c r="H121" t="s">
        <v>141</v>
      </c>
    </row>
    <row r="122" spans="1:8" ht="11.25">
      <c r="A122">
        <v>121</v>
      </c>
      <c r="B122" t="s">
        <v>593</v>
      </c>
      <c r="C122" t="s">
        <v>613</v>
      </c>
      <c r="D122" t="s">
        <v>614</v>
      </c>
      <c r="E122" t="s">
        <v>1312</v>
      </c>
      <c r="F122" t="s">
        <v>1313</v>
      </c>
      <c r="G122" t="s">
        <v>1226</v>
      </c>
      <c r="H122" t="s">
        <v>141</v>
      </c>
    </row>
    <row r="123" spans="1:8" ht="11.25">
      <c r="A123">
        <v>122</v>
      </c>
      <c r="B123" t="s">
        <v>623</v>
      </c>
      <c r="C123" t="s">
        <v>625</v>
      </c>
      <c r="D123" t="s">
        <v>626</v>
      </c>
      <c r="E123" t="s">
        <v>1314</v>
      </c>
      <c r="F123" t="s">
        <v>1315</v>
      </c>
      <c r="G123" t="s">
        <v>1231</v>
      </c>
      <c r="H123" t="s">
        <v>141</v>
      </c>
    </row>
    <row r="124" spans="1:8" ht="11.25">
      <c r="A124">
        <v>123</v>
      </c>
      <c r="B124" t="s">
        <v>623</v>
      </c>
      <c r="C124" t="s">
        <v>625</v>
      </c>
      <c r="D124" t="s">
        <v>626</v>
      </c>
      <c r="E124" t="s">
        <v>1104</v>
      </c>
      <c r="F124" t="s">
        <v>1105</v>
      </c>
      <c r="G124" t="s">
        <v>1106</v>
      </c>
      <c r="H124" t="s">
        <v>141</v>
      </c>
    </row>
    <row r="125" spans="1:8" ht="11.25">
      <c r="A125">
        <v>124</v>
      </c>
      <c r="B125" t="s">
        <v>623</v>
      </c>
      <c r="C125" t="s">
        <v>625</v>
      </c>
      <c r="D125" t="s">
        <v>626</v>
      </c>
      <c r="E125" t="s">
        <v>1316</v>
      </c>
      <c r="F125" t="s">
        <v>1317</v>
      </c>
      <c r="G125" t="s">
        <v>1231</v>
      </c>
      <c r="H125" t="s">
        <v>141</v>
      </c>
    </row>
    <row r="126" spans="1:8" ht="11.25">
      <c r="A126">
        <v>125</v>
      </c>
      <c r="B126" t="s">
        <v>623</v>
      </c>
      <c r="C126" t="s">
        <v>625</v>
      </c>
      <c r="D126" t="s">
        <v>626</v>
      </c>
      <c r="E126" t="s">
        <v>1229</v>
      </c>
      <c r="F126" t="s">
        <v>1230</v>
      </c>
      <c r="G126" t="s">
        <v>1231</v>
      </c>
      <c r="H126" t="s">
        <v>141</v>
      </c>
    </row>
    <row r="127" spans="1:8" ht="11.25">
      <c r="A127">
        <v>126</v>
      </c>
      <c r="B127" t="s">
        <v>623</v>
      </c>
      <c r="C127" t="s">
        <v>627</v>
      </c>
      <c r="D127" t="s">
        <v>628</v>
      </c>
      <c r="E127" t="s">
        <v>1229</v>
      </c>
      <c r="F127" t="s">
        <v>1230</v>
      </c>
      <c r="G127" t="s">
        <v>1231</v>
      </c>
      <c r="H127" t="s">
        <v>141</v>
      </c>
    </row>
    <row r="128" spans="1:8" ht="11.25">
      <c r="A128">
        <v>127</v>
      </c>
      <c r="B128" t="s">
        <v>623</v>
      </c>
      <c r="C128" t="s">
        <v>623</v>
      </c>
      <c r="D128" t="s">
        <v>624</v>
      </c>
      <c r="E128" t="s">
        <v>1229</v>
      </c>
      <c r="F128" t="s">
        <v>1230</v>
      </c>
      <c r="G128" t="s">
        <v>1231</v>
      </c>
      <c r="H128" t="s">
        <v>141</v>
      </c>
    </row>
    <row r="129" spans="1:8" ht="11.25">
      <c r="A129">
        <v>128</v>
      </c>
      <c r="B129" t="s">
        <v>623</v>
      </c>
      <c r="C129" t="s">
        <v>629</v>
      </c>
      <c r="D129" t="s">
        <v>630</v>
      </c>
      <c r="E129" t="s">
        <v>1229</v>
      </c>
      <c r="F129" t="s">
        <v>1230</v>
      </c>
      <c r="G129" t="s">
        <v>1231</v>
      </c>
      <c r="H129" t="s">
        <v>141</v>
      </c>
    </row>
    <row r="130" spans="1:8" ht="11.25">
      <c r="A130">
        <v>129</v>
      </c>
      <c r="B130" t="s">
        <v>623</v>
      </c>
      <c r="C130" t="s">
        <v>631</v>
      </c>
      <c r="D130" t="s">
        <v>632</v>
      </c>
      <c r="E130" t="s">
        <v>1229</v>
      </c>
      <c r="F130" t="s">
        <v>1230</v>
      </c>
      <c r="G130" t="s">
        <v>1231</v>
      </c>
      <c r="H130" t="s">
        <v>141</v>
      </c>
    </row>
    <row r="131" spans="1:8" ht="11.25">
      <c r="A131">
        <v>130</v>
      </c>
      <c r="B131" t="s">
        <v>623</v>
      </c>
      <c r="C131" t="s">
        <v>633</v>
      </c>
      <c r="D131" t="s">
        <v>634</v>
      </c>
      <c r="E131" t="s">
        <v>1229</v>
      </c>
      <c r="F131" t="s">
        <v>1230</v>
      </c>
      <c r="G131" t="s">
        <v>1231</v>
      </c>
      <c r="H131" t="s">
        <v>141</v>
      </c>
    </row>
    <row r="132" spans="1:8" ht="11.25">
      <c r="A132">
        <v>131</v>
      </c>
      <c r="B132" t="s">
        <v>623</v>
      </c>
      <c r="C132" t="s">
        <v>635</v>
      </c>
      <c r="D132" t="s">
        <v>636</v>
      </c>
      <c r="E132" t="s">
        <v>1229</v>
      </c>
      <c r="F132" t="s">
        <v>1230</v>
      </c>
      <c r="G132" t="s">
        <v>1231</v>
      </c>
      <c r="H132" t="s">
        <v>141</v>
      </c>
    </row>
    <row r="133" spans="1:8" ht="11.25">
      <c r="A133">
        <v>132</v>
      </c>
      <c r="B133" t="s">
        <v>623</v>
      </c>
      <c r="C133" t="s">
        <v>637</v>
      </c>
      <c r="D133" t="s">
        <v>638</v>
      </c>
      <c r="E133" t="s">
        <v>1115</v>
      </c>
      <c r="F133" t="s">
        <v>1116</v>
      </c>
      <c r="G133" t="s">
        <v>1117</v>
      </c>
      <c r="H133" t="s">
        <v>141</v>
      </c>
    </row>
    <row r="134" spans="1:8" ht="11.25">
      <c r="A134">
        <v>133</v>
      </c>
      <c r="B134" t="s">
        <v>623</v>
      </c>
      <c r="C134" t="s">
        <v>637</v>
      </c>
      <c r="D134" t="s">
        <v>638</v>
      </c>
      <c r="E134" t="s">
        <v>1229</v>
      </c>
      <c r="F134" t="s">
        <v>1230</v>
      </c>
      <c r="G134" t="s">
        <v>1231</v>
      </c>
      <c r="H134" t="s">
        <v>141</v>
      </c>
    </row>
    <row r="135" spans="1:8" ht="11.25">
      <c r="A135">
        <v>134</v>
      </c>
      <c r="B135" t="s">
        <v>623</v>
      </c>
      <c r="C135" t="s">
        <v>637</v>
      </c>
      <c r="D135" t="s">
        <v>638</v>
      </c>
      <c r="E135" t="s">
        <v>1318</v>
      </c>
      <c r="F135" t="s">
        <v>1319</v>
      </c>
      <c r="G135" t="s">
        <v>1231</v>
      </c>
      <c r="H135" t="s">
        <v>141</v>
      </c>
    </row>
    <row r="136" spans="1:8" ht="11.25">
      <c r="A136">
        <v>135</v>
      </c>
      <c r="B136" t="s">
        <v>623</v>
      </c>
      <c r="C136" t="s">
        <v>639</v>
      </c>
      <c r="D136" t="s">
        <v>640</v>
      </c>
      <c r="E136" t="s">
        <v>1229</v>
      </c>
      <c r="F136" t="s">
        <v>1230</v>
      </c>
      <c r="G136" t="s">
        <v>1231</v>
      </c>
      <c r="H136" t="s">
        <v>141</v>
      </c>
    </row>
    <row r="137" spans="1:8" ht="11.25">
      <c r="A137">
        <v>136</v>
      </c>
      <c r="B137" t="s">
        <v>623</v>
      </c>
      <c r="C137" t="s">
        <v>641</v>
      </c>
      <c r="D137" t="s">
        <v>642</v>
      </c>
      <c r="E137" t="s">
        <v>1229</v>
      </c>
      <c r="F137" t="s">
        <v>1230</v>
      </c>
      <c r="G137" t="s">
        <v>1231</v>
      </c>
      <c r="H137" t="s">
        <v>141</v>
      </c>
    </row>
    <row r="138" spans="1:8" ht="11.25">
      <c r="A138">
        <v>137</v>
      </c>
      <c r="B138" t="s">
        <v>623</v>
      </c>
      <c r="C138" t="s">
        <v>643</v>
      </c>
      <c r="D138" t="s">
        <v>644</v>
      </c>
      <c r="E138" t="s">
        <v>1229</v>
      </c>
      <c r="F138" t="s">
        <v>1230</v>
      </c>
      <c r="G138" t="s">
        <v>1231</v>
      </c>
      <c r="H138" t="s">
        <v>141</v>
      </c>
    </row>
    <row r="139" spans="1:8" ht="11.25">
      <c r="A139">
        <v>138</v>
      </c>
      <c r="B139" t="s">
        <v>645</v>
      </c>
      <c r="C139" t="s">
        <v>647</v>
      </c>
      <c r="D139" t="s">
        <v>648</v>
      </c>
      <c r="E139" t="s">
        <v>1320</v>
      </c>
      <c r="F139" t="s">
        <v>1321</v>
      </c>
      <c r="G139" t="s">
        <v>1322</v>
      </c>
      <c r="H139" t="s">
        <v>141</v>
      </c>
    </row>
    <row r="140" spans="1:8" ht="11.25">
      <c r="A140">
        <v>139</v>
      </c>
      <c r="B140" t="s">
        <v>659</v>
      </c>
      <c r="C140" t="s">
        <v>667</v>
      </c>
      <c r="D140" t="s">
        <v>668</v>
      </c>
      <c r="E140" t="s">
        <v>1323</v>
      </c>
      <c r="F140" t="s">
        <v>1324</v>
      </c>
      <c r="G140" t="s">
        <v>1159</v>
      </c>
      <c r="H140" t="s">
        <v>141</v>
      </c>
    </row>
    <row r="141" spans="1:8" ht="11.25">
      <c r="A141">
        <v>140</v>
      </c>
      <c r="B141" t="s">
        <v>659</v>
      </c>
      <c r="C141" t="s">
        <v>667</v>
      </c>
      <c r="D141" t="s">
        <v>668</v>
      </c>
      <c r="E141" t="s">
        <v>1325</v>
      </c>
      <c r="F141" t="s">
        <v>1326</v>
      </c>
      <c r="G141" t="s">
        <v>1327</v>
      </c>
      <c r="H141" t="s">
        <v>141</v>
      </c>
    </row>
    <row r="142" spans="1:8" ht="11.25">
      <c r="A142">
        <v>141</v>
      </c>
      <c r="B142" t="s">
        <v>659</v>
      </c>
      <c r="C142" t="s">
        <v>667</v>
      </c>
      <c r="D142" t="s">
        <v>668</v>
      </c>
      <c r="E142" t="s">
        <v>1328</v>
      </c>
      <c r="F142" t="s">
        <v>1329</v>
      </c>
      <c r="G142" t="s">
        <v>1327</v>
      </c>
      <c r="H142" t="s">
        <v>141</v>
      </c>
    </row>
    <row r="143" spans="1:8" ht="11.25">
      <c r="A143">
        <v>142</v>
      </c>
      <c r="B143" t="s">
        <v>659</v>
      </c>
      <c r="C143" t="s">
        <v>667</v>
      </c>
      <c r="D143" t="s">
        <v>668</v>
      </c>
      <c r="E143" t="s">
        <v>1115</v>
      </c>
      <c r="F143" t="s">
        <v>1116</v>
      </c>
      <c r="G143" t="s">
        <v>1117</v>
      </c>
      <c r="H143" t="s">
        <v>141</v>
      </c>
    </row>
    <row r="144" spans="1:8" ht="11.25">
      <c r="A144">
        <v>143</v>
      </c>
      <c r="B144" t="s">
        <v>677</v>
      </c>
      <c r="C144" t="s">
        <v>683</v>
      </c>
      <c r="D144" t="s">
        <v>684</v>
      </c>
      <c r="E144" t="s">
        <v>1330</v>
      </c>
      <c r="F144" t="s">
        <v>1331</v>
      </c>
      <c r="G144" t="s">
        <v>1306</v>
      </c>
      <c r="H144" t="s">
        <v>141</v>
      </c>
    </row>
    <row r="145" spans="1:8" ht="11.25">
      <c r="A145">
        <v>144</v>
      </c>
      <c r="B145" t="s">
        <v>721</v>
      </c>
      <c r="C145" t="s">
        <v>727</v>
      </c>
      <c r="D145" t="s">
        <v>728</v>
      </c>
      <c r="E145" t="s">
        <v>1332</v>
      </c>
      <c r="F145" t="s">
        <v>1333</v>
      </c>
      <c r="G145" t="s">
        <v>1180</v>
      </c>
      <c r="H145" t="s">
        <v>141</v>
      </c>
    </row>
    <row r="146" spans="1:8" ht="11.25">
      <c r="A146">
        <v>145</v>
      </c>
      <c r="B146" t="s">
        <v>721</v>
      </c>
      <c r="C146" t="s">
        <v>731</v>
      </c>
      <c r="D146" t="s">
        <v>732</v>
      </c>
      <c r="E146" t="s">
        <v>1334</v>
      </c>
      <c r="F146" t="s">
        <v>1335</v>
      </c>
      <c r="G146" t="s">
        <v>1336</v>
      </c>
      <c r="H146" t="s">
        <v>141</v>
      </c>
    </row>
    <row r="147" spans="1:8" ht="11.25">
      <c r="A147">
        <v>146</v>
      </c>
      <c r="B147" t="s">
        <v>721</v>
      </c>
      <c r="C147" t="s">
        <v>733</v>
      </c>
      <c r="D147" t="s">
        <v>734</v>
      </c>
      <c r="E147" t="s">
        <v>1104</v>
      </c>
      <c r="F147" t="s">
        <v>1105</v>
      </c>
      <c r="G147" t="s">
        <v>1106</v>
      </c>
      <c r="H147" t="s">
        <v>141</v>
      </c>
    </row>
    <row r="148" spans="1:8" ht="11.25">
      <c r="A148">
        <v>147</v>
      </c>
      <c r="B148" t="s">
        <v>721</v>
      </c>
      <c r="C148" t="s">
        <v>737</v>
      </c>
      <c r="D148" t="s">
        <v>738</v>
      </c>
      <c r="E148" t="s">
        <v>1337</v>
      </c>
      <c r="F148" t="s">
        <v>1338</v>
      </c>
      <c r="G148" t="s">
        <v>1336</v>
      </c>
      <c r="H148" t="s">
        <v>141</v>
      </c>
    </row>
    <row r="149" spans="1:7" ht="11.25">
      <c r="A149">
        <v>148</v>
      </c>
      <c r="B149" t="s">
        <v>803</v>
      </c>
      <c r="C149" t="s">
        <v>814</v>
      </c>
      <c r="D149" t="s">
        <v>815</v>
      </c>
      <c r="E149" t="s">
        <v>1339</v>
      </c>
      <c r="F149" t="s">
        <v>1340</v>
      </c>
      <c r="G149" t="s">
        <v>1081</v>
      </c>
    </row>
    <row r="150" spans="1:7" ht="11.25">
      <c r="A150">
        <v>149</v>
      </c>
      <c r="B150" t="s">
        <v>803</v>
      </c>
      <c r="C150" t="s">
        <v>814</v>
      </c>
      <c r="D150" t="s">
        <v>815</v>
      </c>
      <c r="E150" t="s">
        <v>1341</v>
      </c>
      <c r="F150" t="s">
        <v>1342</v>
      </c>
      <c r="G150" t="s">
        <v>1343</v>
      </c>
    </row>
    <row r="151" spans="1:8" ht="11.25">
      <c r="A151">
        <v>150</v>
      </c>
      <c r="B151" t="s">
        <v>803</v>
      </c>
      <c r="C151" t="s">
        <v>814</v>
      </c>
      <c r="D151" t="s">
        <v>815</v>
      </c>
      <c r="E151" t="s">
        <v>1344</v>
      </c>
      <c r="F151" t="s">
        <v>1345</v>
      </c>
      <c r="G151" t="s">
        <v>1346</v>
      </c>
      <c r="H151" t="s">
        <v>141</v>
      </c>
    </row>
    <row r="152" spans="1:8" ht="11.25">
      <c r="A152">
        <v>151</v>
      </c>
      <c r="B152" t="s">
        <v>803</v>
      </c>
      <c r="C152" t="s">
        <v>814</v>
      </c>
      <c r="D152" t="s">
        <v>815</v>
      </c>
      <c r="E152" t="s">
        <v>1347</v>
      </c>
      <c r="F152" t="s">
        <v>1153</v>
      </c>
      <c r="G152" t="s">
        <v>1348</v>
      </c>
      <c r="H152" t="s">
        <v>141</v>
      </c>
    </row>
    <row r="153" spans="1:8" ht="11.25">
      <c r="A153">
        <v>152</v>
      </c>
      <c r="B153" t="s">
        <v>828</v>
      </c>
      <c r="C153" t="s">
        <v>834</v>
      </c>
      <c r="D153" t="s">
        <v>835</v>
      </c>
      <c r="E153" t="s">
        <v>1349</v>
      </c>
      <c r="F153" t="s">
        <v>1128</v>
      </c>
      <c r="G153" t="s">
        <v>1159</v>
      </c>
      <c r="H153" t="s">
        <v>141</v>
      </c>
    </row>
    <row r="154" spans="1:8" ht="11.25">
      <c r="A154">
        <v>153</v>
      </c>
      <c r="B154" t="s">
        <v>828</v>
      </c>
      <c r="C154" t="s">
        <v>836</v>
      </c>
      <c r="D154" t="s">
        <v>837</v>
      </c>
      <c r="E154" t="s">
        <v>1350</v>
      </c>
      <c r="F154" t="s">
        <v>1351</v>
      </c>
      <c r="G154" t="s">
        <v>1134</v>
      </c>
      <c r="H154" t="s">
        <v>141</v>
      </c>
    </row>
    <row r="155" spans="1:8" ht="11.25">
      <c r="A155">
        <v>154</v>
      </c>
      <c r="B155" t="s">
        <v>846</v>
      </c>
      <c r="C155" t="s">
        <v>852</v>
      </c>
      <c r="D155" t="s">
        <v>853</v>
      </c>
      <c r="E155" t="s">
        <v>1352</v>
      </c>
      <c r="F155" t="s">
        <v>1353</v>
      </c>
      <c r="G155" t="s">
        <v>1354</v>
      </c>
      <c r="H155" t="s">
        <v>141</v>
      </c>
    </row>
    <row r="156" spans="1:8" ht="11.25">
      <c r="A156">
        <v>155</v>
      </c>
      <c r="B156" t="s">
        <v>846</v>
      </c>
      <c r="C156" t="s">
        <v>854</v>
      </c>
      <c r="D156" t="s">
        <v>855</v>
      </c>
      <c r="E156" t="s">
        <v>1352</v>
      </c>
      <c r="F156" t="s">
        <v>1353</v>
      </c>
      <c r="G156" t="s">
        <v>1354</v>
      </c>
      <c r="H156" t="s">
        <v>141</v>
      </c>
    </row>
    <row r="157" spans="1:8" ht="11.25">
      <c r="A157">
        <v>156</v>
      </c>
      <c r="B157" t="s">
        <v>878</v>
      </c>
      <c r="C157" t="s">
        <v>878</v>
      </c>
      <c r="D157" t="s">
        <v>879</v>
      </c>
      <c r="E157" t="s">
        <v>1115</v>
      </c>
      <c r="F157" t="s">
        <v>1116</v>
      </c>
      <c r="G157" t="s">
        <v>1117</v>
      </c>
      <c r="H157" t="s">
        <v>141</v>
      </c>
    </row>
    <row r="158" spans="1:8" ht="11.25">
      <c r="A158">
        <v>157</v>
      </c>
      <c r="B158" t="s">
        <v>878</v>
      </c>
      <c r="C158" t="s">
        <v>878</v>
      </c>
      <c r="D158" t="s">
        <v>879</v>
      </c>
      <c r="E158" t="s">
        <v>1355</v>
      </c>
      <c r="F158" t="s">
        <v>1356</v>
      </c>
      <c r="G158" t="s">
        <v>1134</v>
      </c>
      <c r="H158" t="s">
        <v>141</v>
      </c>
    </row>
    <row r="159" spans="1:8" ht="11.25">
      <c r="A159">
        <v>158</v>
      </c>
      <c r="B159" t="s">
        <v>880</v>
      </c>
      <c r="C159" t="s">
        <v>882</v>
      </c>
      <c r="D159" t="s">
        <v>883</v>
      </c>
      <c r="E159" t="s">
        <v>1357</v>
      </c>
      <c r="F159" t="s">
        <v>1358</v>
      </c>
      <c r="G159" t="s">
        <v>1359</v>
      </c>
      <c r="H159" t="s">
        <v>141</v>
      </c>
    </row>
    <row r="160" spans="1:8" ht="11.25">
      <c r="A160">
        <v>159</v>
      </c>
      <c r="B160" t="s">
        <v>880</v>
      </c>
      <c r="C160" t="s">
        <v>888</v>
      </c>
      <c r="D160" t="s">
        <v>889</v>
      </c>
      <c r="E160" t="s">
        <v>1360</v>
      </c>
      <c r="F160" t="s">
        <v>1361</v>
      </c>
      <c r="G160" t="s">
        <v>1359</v>
      </c>
      <c r="H160" t="s">
        <v>141</v>
      </c>
    </row>
    <row r="161" spans="1:8" ht="11.25">
      <c r="A161">
        <v>160</v>
      </c>
      <c r="B161" t="s">
        <v>880</v>
      </c>
      <c r="C161" t="s">
        <v>890</v>
      </c>
      <c r="D161" t="s">
        <v>891</v>
      </c>
      <c r="E161" t="s">
        <v>1362</v>
      </c>
      <c r="F161" t="s">
        <v>1363</v>
      </c>
      <c r="G161" t="s">
        <v>1364</v>
      </c>
      <c r="H161" t="s">
        <v>141</v>
      </c>
    </row>
    <row r="162" spans="1:8" ht="11.25">
      <c r="A162">
        <v>161</v>
      </c>
      <c r="B162" t="s">
        <v>880</v>
      </c>
      <c r="C162" t="s">
        <v>890</v>
      </c>
      <c r="D162" t="s">
        <v>891</v>
      </c>
      <c r="E162" t="s">
        <v>1365</v>
      </c>
      <c r="F162" t="s">
        <v>1366</v>
      </c>
      <c r="G162" t="s">
        <v>1359</v>
      </c>
      <c r="H162" t="s">
        <v>141</v>
      </c>
    </row>
    <row r="163" spans="1:8" ht="11.25">
      <c r="A163">
        <v>162</v>
      </c>
      <c r="B163" t="s">
        <v>880</v>
      </c>
      <c r="C163" t="s">
        <v>890</v>
      </c>
      <c r="D163" t="s">
        <v>891</v>
      </c>
      <c r="E163" t="s">
        <v>1115</v>
      </c>
      <c r="F163" t="s">
        <v>1116</v>
      </c>
      <c r="G163" t="s">
        <v>1117</v>
      </c>
      <c r="H163" t="s">
        <v>141</v>
      </c>
    </row>
    <row r="164" spans="1:8" ht="11.25">
      <c r="A164">
        <v>163</v>
      </c>
      <c r="B164" t="s">
        <v>880</v>
      </c>
      <c r="C164" t="s">
        <v>890</v>
      </c>
      <c r="D164" t="s">
        <v>891</v>
      </c>
      <c r="E164" t="s">
        <v>1367</v>
      </c>
      <c r="F164" t="s">
        <v>1368</v>
      </c>
      <c r="G164" t="s">
        <v>1364</v>
      </c>
      <c r="H164" t="s">
        <v>141</v>
      </c>
    </row>
    <row r="165" spans="1:8" ht="11.25">
      <c r="A165">
        <v>164</v>
      </c>
      <c r="B165" t="s">
        <v>880</v>
      </c>
      <c r="C165" t="s">
        <v>892</v>
      </c>
      <c r="D165" t="s">
        <v>893</v>
      </c>
      <c r="E165" t="s">
        <v>1369</v>
      </c>
      <c r="F165" t="s">
        <v>1370</v>
      </c>
      <c r="G165" t="s">
        <v>1359</v>
      </c>
      <c r="H165" t="s">
        <v>141</v>
      </c>
    </row>
    <row r="166" spans="1:8" ht="11.25">
      <c r="A166">
        <v>165</v>
      </c>
      <c r="B166" t="s">
        <v>919</v>
      </c>
      <c r="C166" t="s">
        <v>923</v>
      </c>
      <c r="D166" t="s">
        <v>924</v>
      </c>
      <c r="E166" t="s">
        <v>1371</v>
      </c>
      <c r="F166" t="s">
        <v>1372</v>
      </c>
      <c r="G166" t="s">
        <v>1306</v>
      </c>
      <c r="H166" t="s">
        <v>141</v>
      </c>
    </row>
    <row r="167" spans="1:7" ht="11.25">
      <c r="A167">
        <v>166</v>
      </c>
      <c r="B167" t="s">
        <v>933</v>
      </c>
      <c r="C167" t="s">
        <v>935</v>
      </c>
      <c r="D167" t="s">
        <v>936</v>
      </c>
      <c r="E167" t="s">
        <v>1373</v>
      </c>
      <c r="F167" t="s">
        <v>1374</v>
      </c>
      <c r="G167" t="s">
        <v>1081</v>
      </c>
    </row>
    <row r="168" spans="1:7" ht="11.25">
      <c r="A168">
        <v>167</v>
      </c>
      <c r="B168" t="s">
        <v>951</v>
      </c>
      <c r="C168" t="s">
        <v>965</v>
      </c>
      <c r="D168" t="s">
        <v>966</v>
      </c>
      <c r="E168" t="s">
        <v>1375</v>
      </c>
      <c r="F168" t="s">
        <v>1376</v>
      </c>
      <c r="G168" t="s">
        <v>1377</v>
      </c>
    </row>
    <row r="169" spans="1:8" ht="11.25">
      <c r="A169">
        <v>168</v>
      </c>
      <c r="B169" t="s">
        <v>973</v>
      </c>
      <c r="C169" t="s">
        <v>983</v>
      </c>
      <c r="D169" t="s">
        <v>984</v>
      </c>
      <c r="E169" t="s">
        <v>1115</v>
      </c>
      <c r="F169" t="s">
        <v>1116</v>
      </c>
      <c r="G169" t="s">
        <v>1117</v>
      </c>
      <c r="H169" t="s">
        <v>141</v>
      </c>
    </row>
    <row r="170" spans="1:8" ht="11.25">
      <c r="A170">
        <v>169</v>
      </c>
      <c r="B170" t="s">
        <v>989</v>
      </c>
      <c r="C170" t="s">
        <v>993</v>
      </c>
      <c r="D170" t="s">
        <v>994</v>
      </c>
      <c r="E170" t="s">
        <v>1115</v>
      </c>
      <c r="F170" t="s">
        <v>1116</v>
      </c>
      <c r="G170" t="s">
        <v>1117</v>
      </c>
      <c r="H170" t="s">
        <v>141</v>
      </c>
    </row>
    <row r="171" spans="1:8" ht="11.25">
      <c r="A171">
        <v>170</v>
      </c>
      <c r="B171" t="s">
        <v>989</v>
      </c>
      <c r="C171" t="s">
        <v>993</v>
      </c>
      <c r="D171" t="s">
        <v>994</v>
      </c>
      <c r="E171" t="s">
        <v>1378</v>
      </c>
      <c r="F171" t="s">
        <v>1379</v>
      </c>
      <c r="G171" t="s">
        <v>1380</v>
      </c>
      <c r="H171" t="s">
        <v>141</v>
      </c>
    </row>
    <row r="172" spans="1:8" ht="11.25">
      <c r="A172">
        <v>171</v>
      </c>
      <c r="B172" t="s">
        <v>1006</v>
      </c>
      <c r="C172" t="s">
        <v>1008</v>
      </c>
      <c r="D172" t="s">
        <v>1009</v>
      </c>
      <c r="E172" t="s">
        <v>1104</v>
      </c>
      <c r="F172" t="s">
        <v>1105</v>
      </c>
      <c r="G172" t="s">
        <v>1106</v>
      </c>
      <c r="H172" t="s">
        <v>141</v>
      </c>
    </row>
    <row r="173" spans="1:8" ht="11.25">
      <c r="A173">
        <v>172</v>
      </c>
      <c r="B173" t="s">
        <v>1006</v>
      </c>
      <c r="C173" t="s">
        <v>1008</v>
      </c>
      <c r="D173" t="s">
        <v>1009</v>
      </c>
      <c r="E173" t="s">
        <v>1381</v>
      </c>
      <c r="F173" t="s">
        <v>1382</v>
      </c>
      <c r="G173" t="s">
        <v>1383</v>
      </c>
      <c r="H173" t="s">
        <v>141</v>
      </c>
    </row>
    <row r="174" spans="1:8" ht="11.25">
      <c r="A174">
        <v>173</v>
      </c>
      <c r="B174" t="s">
        <v>1006</v>
      </c>
      <c r="C174" t="s">
        <v>1008</v>
      </c>
      <c r="D174" t="s">
        <v>1009</v>
      </c>
      <c r="E174" t="s">
        <v>1384</v>
      </c>
      <c r="F174" t="s">
        <v>1385</v>
      </c>
      <c r="G174" t="s">
        <v>1383</v>
      </c>
      <c r="H174" t="s">
        <v>141</v>
      </c>
    </row>
    <row r="175" spans="1:8" ht="11.25">
      <c r="A175">
        <v>174</v>
      </c>
      <c r="B175" t="s">
        <v>1006</v>
      </c>
      <c r="C175" t="s">
        <v>1008</v>
      </c>
      <c r="D175" t="s">
        <v>1009</v>
      </c>
      <c r="E175" t="s">
        <v>1386</v>
      </c>
      <c r="F175" t="s">
        <v>1387</v>
      </c>
      <c r="G175" t="s">
        <v>1383</v>
      </c>
      <c r="H175" t="s">
        <v>141</v>
      </c>
    </row>
    <row r="176" spans="1:8" ht="11.25">
      <c r="A176">
        <v>175</v>
      </c>
      <c r="B176" t="s">
        <v>1006</v>
      </c>
      <c r="C176" t="s">
        <v>1008</v>
      </c>
      <c r="D176" t="s">
        <v>1009</v>
      </c>
      <c r="E176" t="s">
        <v>1388</v>
      </c>
      <c r="F176" t="s">
        <v>1389</v>
      </c>
      <c r="G176" t="s">
        <v>1263</v>
      </c>
      <c r="H176" t="s">
        <v>141</v>
      </c>
    </row>
    <row r="177" spans="1:8" ht="11.25">
      <c r="A177">
        <v>176</v>
      </c>
      <c r="B177" t="s">
        <v>1024</v>
      </c>
      <c r="C177" t="s">
        <v>783</v>
      </c>
      <c r="D177" t="s">
        <v>1027</v>
      </c>
      <c r="E177" t="s">
        <v>1127</v>
      </c>
      <c r="F177" t="s">
        <v>1128</v>
      </c>
      <c r="G177" t="s">
        <v>1129</v>
      </c>
      <c r="H177" t="s">
        <v>141</v>
      </c>
    </row>
    <row r="178" spans="1:8" ht="11.25">
      <c r="A178">
        <v>177</v>
      </c>
      <c r="B178" t="s">
        <v>1024</v>
      </c>
      <c r="C178" t="s">
        <v>1028</v>
      </c>
      <c r="D178" t="s">
        <v>1029</v>
      </c>
      <c r="E178" t="s">
        <v>1390</v>
      </c>
      <c r="F178" t="s">
        <v>1391</v>
      </c>
      <c r="G178" t="s">
        <v>1392</v>
      </c>
      <c r="H178" t="s">
        <v>141</v>
      </c>
    </row>
    <row r="179" spans="1:8" ht="11.25">
      <c r="A179">
        <v>178</v>
      </c>
      <c r="E179" t="s">
        <v>1393</v>
      </c>
      <c r="F179" t="s">
        <v>1394</v>
      </c>
      <c r="G179" t="s">
        <v>1395</v>
      </c>
      <c r="H179" t="s">
        <v>141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K42" sqref="K42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Q36"/>
  <sheetViews>
    <sheetView showGridLines="0" zoomScalePageLayoutView="0" workbookViewId="0" topLeftCell="F19">
      <selection activeCell="G6" sqref="G6:I6"/>
    </sheetView>
  </sheetViews>
  <sheetFormatPr defaultColWidth="9.140625" defaultRowHeight="11.25"/>
  <cols>
    <col min="1" max="1" width="9.140625" style="68" hidden="1" customWidth="1"/>
    <col min="2" max="2" width="15.140625" style="68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68" customWidth="1"/>
    <col min="18" max="16384" width="9.140625" style="2" customWidth="1"/>
  </cols>
  <sheetData>
    <row r="1" spans="1:2" ht="12" customHeight="1">
      <c r="A1" s="68" t="str">
        <f>E6</f>
        <v>Наименование регулирующего органа:</v>
      </c>
      <c r="B1" s="68">
        <v>1</v>
      </c>
    </row>
    <row r="2" spans="4:12" ht="12" customHeight="1">
      <c r="D2" s="7"/>
      <c r="E2" s="8"/>
      <c r="F2" s="8"/>
      <c r="G2" s="8"/>
      <c r="H2" s="8"/>
      <c r="I2" s="8"/>
      <c r="J2" s="255" t="str">
        <f>version</f>
        <v>Версия 5.4.1</v>
      </c>
      <c r="K2" s="256"/>
      <c r="L2" s="3"/>
    </row>
    <row r="3" spans="4:17" ht="24.75" customHeight="1">
      <c r="D3" s="13"/>
      <c r="E3" s="260" t="s">
        <v>215</v>
      </c>
      <c r="F3" s="261"/>
      <c r="G3" s="261"/>
      <c r="H3" s="261"/>
      <c r="I3" s="262"/>
      <c r="J3" s="9"/>
      <c r="K3" s="10"/>
      <c r="L3" s="3"/>
      <c r="O3" s="68">
        <v>1</v>
      </c>
      <c r="P3" s="68" t="s">
        <v>118</v>
      </c>
      <c r="Q3" s="68" t="str">
        <f>Справочники!F5</f>
        <v>Брянская область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68">
        <v>2</v>
      </c>
      <c r="P4" s="68" t="s">
        <v>119</v>
      </c>
      <c r="Q4" s="68" t="str">
        <f>Справочники!F8</f>
        <v>I квартал</v>
      </c>
    </row>
    <row r="5" spans="4:17" ht="22.5" customHeight="1" thickBot="1">
      <c r="D5" s="13"/>
      <c r="E5" s="90" t="s">
        <v>384</v>
      </c>
      <c r="F5" s="265" t="s">
        <v>398</v>
      </c>
      <c r="G5" s="266"/>
      <c r="H5" s="266"/>
      <c r="I5" s="267"/>
      <c r="J5" s="11"/>
      <c r="K5" s="12"/>
      <c r="O5" s="68">
        <v>3</v>
      </c>
      <c r="P5" s="68" t="s">
        <v>120</v>
      </c>
      <c r="Q5" s="68">
        <f>Справочники!G8</f>
        <v>2012</v>
      </c>
    </row>
    <row r="6" spans="4:17" ht="16.5" customHeight="1" thickBot="1">
      <c r="D6" s="13"/>
      <c r="E6" s="238" t="s">
        <v>194</v>
      </c>
      <c r="F6" s="239"/>
      <c r="G6" s="240" t="s">
        <v>1413</v>
      </c>
      <c r="H6" s="240"/>
      <c r="I6" s="241"/>
      <c r="J6" s="11"/>
      <c r="K6" s="12"/>
      <c r="O6" s="68">
        <v>4</v>
      </c>
      <c r="P6" s="68" t="s">
        <v>361</v>
      </c>
      <c r="Q6" s="68" t="str">
        <f>mo_n</f>
        <v>Город Жуковка</v>
      </c>
    </row>
    <row r="7" spans="1:17" ht="18" customHeight="1" thickBot="1">
      <c r="A7" s="68" t="s">
        <v>388</v>
      </c>
      <c r="B7" s="68">
        <f>E7</f>
        <v>0</v>
      </c>
      <c r="D7" s="13"/>
      <c r="E7" s="76"/>
      <c r="F7" s="77" t="s">
        <v>192</v>
      </c>
      <c r="G7" s="77" t="s">
        <v>193</v>
      </c>
      <c r="H7" s="76"/>
      <c r="I7" s="76"/>
      <c r="J7" s="11"/>
      <c r="K7" s="12"/>
      <c r="O7" s="68">
        <v>5</v>
      </c>
      <c r="P7" s="68" t="s">
        <v>362</v>
      </c>
      <c r="Q7" s="68" t="str">
        <f>oktmo_n</f>
        <v>15622101</v>
      </c>
    </row>
    <row r="8" spans="1:17" s="1" customFormat="1" ht="25.5" customHeight="1" thickBot="1">
      <c r="A8" s="69" t="s">
        <v>340</v>
      </c>
      <c r="B8" s="69" t="str">
        <f>H8</f>
        <v>Количество дней в отчетном периоде:</v>
      </c>
      <c r="D8" s="13"/>
      <c r="E8" s="92" t="s">
        <v>195</v>
      </c>
      <c r="F8" s="78" t="s">
        <v>52</v>
      </c>
      <c r="G8" s="25">
        <v>2012</v>
      </c>
      <c r="H8" s="91" t="s">
        <v>196</v>
      </c>
      <c r="I8" s="85">
        <v>91</v>
      </c>
      <c r="J8" s="11"/>
      <c r="K8" s="12"/>
      <c r="O8" s="68">
        <v>6</v>
      </c>
      <c r="P8" s="68" t="s">
        <v>363</v>
      </c>
      <c r="Q8" s="69" t="str">
        <f>org_n</f>
        <v>МУП "Жуковский Жилкомхоз"</v>
      </c>
    </row>
    <row r="9" spans="4:17" ht="26.25" customHeight="1" thickBot="1">
      <c r="D9" s="13"/>
      <c r="E9" s="93" t="s">
        <v>223</v>
      </c>
      <c r="F9" s="83" t="s">
        <v>623</v>
      </c>
      <c r="G9" s="242"/>
      <c r="H9" s="243"/>
      <c r="I9" s="18"/>
      <c r="J9" s="11"/>
      <c r="K9" s="12"/>
      <c r="O9" s="68">
        <v>7</v>
      </c>
      <c r="P9" s="68" t="s">
        <v>364</v>
      </c>
      <c r="Q9" s="68" t="str">
        <f>inn</f>
        <v>3212004250</v>
      </c>
    </row>
    <row r="10" spans="4:17" ht="25.5" customHeight="1" thickBot="1">
      <c r="D10" s="13"/>
      <c r="E10" s="92" t="s">
        <v>389</v>
      </c>
      <c r="F10" s="84" t="s">
        <v>625</v>
      </c>
      <c r="G10" s="103" t="s">
        <v>387</v>
      </c>
      <c r="H10" s="24" t="s">
        <v>626</v>
      </c>
      <c r="I10" s="11"/>
      <c r="J10" s="11"/>
      <c r="K10" s="12"/>
      <c r="O10" s="68">
        <v>8</v>
      </c>
      <c r="P10" s="69" t="s">
        <v>365</v>
      </c>
      <c r="Q10" s="68" t="str">
        <f>kpp</f>
        <v>321201001</v>
      </c>
    </row>
    <row r="11" spans="4:17" ht="12.75" customHeight="1">
      <c r="D11" s="13"/>
      <c r="E11" s="235" t="s">
        <v>390</v>
      </c>
      <c r="F11" s="236"/>
      <c r="G11" s="236"/>
      <c r="H11" s="237"/>
      <c r="I11" s="11"/>
      <c r="J11" s="11"/>
      <c r="K11" s="12"/>
      <c r="O11" s="68">
        <v>9</v>
      </c>
      <c r="P11" s="68" t="s">
        <v>366</v>
      </c>
      <c r="Q11" s="71" t="str">
        <f>org_n&amp;"_INN:"&amp;inn&amp;"_KPP:"&amp;kpp</f>
        <v>МУП "Жуковский Жилкомхоз"_INN:3212004250_KPP:321201001</v>
      </c>
    </row>
    <row r="12" spans="4:17" ht="102">
      <c r="D12" s="13"/>
      <c r="E12" s="94" t="s">
        <v>54</v>
      </c>
      <c r="F12" s="95" t="s">
        <v>55</v>
      </c>
      <c r="G12" s="96" t="s">
        <v>56</v>
      </c>
      <c r="H12" s="97" t="s">
        <v>385</v>
      </c>
      <c r="I12" s="11"/>
      <c r="J12" s="11"/>
      <c r="K12" s="12"/>
      <c r="O12" s="68">
        <v>10</v>
      </c>
      <c r="P12" s="68" t="s">
        <v>121</v>
      </c>
      <c r="Q12" s="68" t="str">
        <f>vprod</f>
        <v>производство (некомбинированная выработка)+передача+сбыт</v>
      </c>
    </row>
    <row r="13" spans="1:17" ht="30.75" customHeight="1" thickBot="1">
      <c r="A13" s="68" t="s">
        <v>341</v>
      </c>
      <c r="B13" s="68" t="str">
        <f>E12</f>
        <v>Организационно-правовая форма</v>
      </c>
      <c r="D13" s="13"/>
      <c r="E13" s="19" t="s">
        <v>183</v>
      </c>
      <c r="F13" s="87" t="s">
        <v>1316</v>
      </c>
      <c r="G13" s="88" t="s">
        <v>1317</v>
      </c>
      <c r="H13" s="89" t="s">
        <v>1231</v>
      </c>
      <c r="I13" s="11"/>
      <c r="J13" s="11"/>
      <c r="K13" s="12"/>
      <c r="O13" s="68">
        <v>11</v>
      </c>
      <c r="P13" s="68" t="s">
        <v>122</v>
      </c>
      <c r="Q13" s="68">
        <f>fil</f>
        <v>0</v>
      </c>
    </row>
    <row r="14" spans="4:11" ht="26.25" thickBot="1">
      <c r="D14" s="13"/>
      <c r="E14" s="99" t="s">
        <v>57</v>
      </c>
      <c r="F14" s="79"/>
      <c r="G14" s="98" t="s">
        <v>58</v>
      </c>
      <c r="H14" s="97" t="s">
        <v>59</v>
      </c>
      <c r="I14" s="11"/>
      <c r="J14" s="11"/>
      <c r="K14" s="12"/>
    </row>
    <row r="15" spans="1:11" ht="26.25" thickBot="1">
      <c r="A15" s="68" t="s">
        <v>343</v>
      </c>
      <c r="B15" s="68" t="s">
        <v>344</v>
      </c>
      <c r="D15" s="13"/>
      <c r="E15" s="253" t="s">
        <v>141</v>
      </c>
      <c r="F15" s="254"/>
      <c r="G15" s="21" t="s">
        <v>1397</v>
      </c>
      <c r="H15" s="86"/>
      <c r="I15" s="11"/>
      <c r="J15" s="11"/>
      <c r="K15" s="12"/>
    </row>
    <row r="16" spans="4:11" ht="12" customHeight="1" thickBot="1">
      <c r="D16" s="13"/>
      <c r="E16" s="11"/>
      <c r="F16" s="11"/>
      <c r="G16" s="11"/>
      <c r="H16" s="11"/>
      <c r="I16" s="11"/>
      <c r="J16" s="11"/>
      <c r="K16" s="12"/>
    </row>
    <row r="17" spans="1:11" ht="13.5" customHeight="1" thickBot="1">
      <c r="A17" s="68" t="s">
        <v>345</v>
      </c>
      <c r="B17" s="68" t="str">
        <f>E17</f>
        <v>Организация оказывает услуги более, чем в одном муниципальном образовании:</v>
      </c>
      <c r="D17" s="13"/>
      <c r="E17" s="249" t="s">
        <v>109</v>
      </c>
      <c r="F17" s="249"/>
      <c r="G17" s="75" t="s">
        <v>1396</v>
      </c>
      <c r="H17" s="11"/>
      <c r="I17" s="11"/>
      <c r="J17" s="11"/>
      <c r="K17" s="12"/>
    </row>
    <row r="18" spans="1:11" ht="13.5" customHeight="1" thickBot="1">
      <c r="A18" s="68" t="s">
        <v>342</v>
      </c>
      <c r="B18" s="68" t="s">
        <v>116</v>
      </c>
      <c r="D18" s="13"/>
      <c r="E18" s="238" t="s">
        <v>108</v>
      </c>
      <c r="F18" s="271"/>
      <c r="G18" s="74" t="s">
        <v>433</v>
      </c>
      <c r="H18" s="11"/>
      <c r="I18" s="11"/>
      <c r="J18" s="11"/>
      <c r="K18" s="12"/>
    </row>
    <row r="19" spans="1:11" ht="15" customHeight="1" thickBot="1">
      <c r="A19" s="68" t="s">
        <v>346</v>
      </c>
      <c r="B19" s="68" t="str">
        <f>E19</f>
        <v>Почтовый адрес:</v>
      </c>
      <c r="D19" s="13"/>
      <c r="E19" s="244" t="s">
        <v>391</v>
      </c>
      <c r="F19" s="270"/>
      <c r="G19" s="250" t="s">
        <v>1398</v>
      </c>
      <c r="H19" s="263"/>
      <c r="I19" s="264"/>
      <c r="J19" s="80"/>
      <c r="K19" s="12"/>
    </row>
    <row r="20" spans="1:11" ht="12.75" customHeight="1">
      <c r="A20" s="68" t="s">
        <v>347</v>
      </c>
      <c r="B20" s="68" t="str">
        <f>E20&amp;" "&amp;F20</f>
        <v>Ответственный сотрудник от уполномоченного органа регулирования субъекта РФ: Фамилия Имя Отчество</v>
      </c>
      <c r="D20" s="13"/>
      <c r="E20" s="257" t="s">
        <v>113</v>
      </c>
      <c r="F20" s="100" t="s">
        <v>412</v>
      </c>
      <c r="G20" s="232" t="s">
        <v>1399</v>
      </c>
      <c r="H20" s="233"/>
      <c r="I20" s="234"/>
      <c r="J20" s="81"/>
      <c r="K20" s="12"/>
    </row>
    <row r="21" spans="1:11" ht="12.75" customHeight="1">
      <c r="A21" s="68" t="s">
        <v>348</v>
      </c>
      <c r="B21" s="68" t="str">
        <f>E20&amp;" "&amp;F21</f>
        <v>Ответственный сотрудник от уполномоченного органа регулирования субъекта РФ: Должность</v>
      </c>
      <c r="D21" s="13"/>
      <c r="E21" s="258"/>
      <c r="F21" s="101" t="s">
        <v>413</v>
      </c>
      <c r="G21" s="232" t="s">
        <v>1400</v>
      </c>
      <c r="H21" s="233"/>
      <c r="I21" s="234"/>
      <c r="J21" s="81"/>
      <c r="K21" s="12"/>
    </row>
    <row r="22" spans="1:11" ht="13.5" customHeight="1">
      <c r="A22" s="68" t="s">
        <v>349</v>
      </c>
      <c r="B22" s="68" t="str">
        <f>E20&amp;" "&amp;F22</f>
        <v>Ответственный сотрудник от уполномоченного органа регулирования субъекта РФ: (код) телефон</v>
      </c>
      <c r="D22" s="13"/>
      <c r="E22" s="258"/>
      <c r="F22" s="101" t="s">
        <v>414</v>
      </c>
      <c r="G22" s="232" t="s">
        <v>1401</v>
      </c>
      <c r="H22" s="233"/>
      <c r="I22" s="234"/>
      <c r="J22" s="81"/>
      <c r="K22" s="12"/>
    </row>
    <row r="23" spans="1:11" ht="15" customHeight="1" thickBot="1">
      <c r="A23" s="68" t="s">
        <v>350</v>
      </c>
      <c r="B23" s="68" t="str">
        <f>E20&amp;" "&amp;F23</f>
        <v>Ответственный сотрудник от уполномоченного органа регулирования субъекта РФ: e-mail:</v>
      </c>
      <c r="D23" s="13"/>
      <c r="E23" s="259"/>
      <c r="F23" s="102" t="s">
        <v>434</v>
      </c>
      <c r="G23" s="246" t="s">
        <v>1402</v>
      </c>
      <c r="H23" s="247"/>
      <c r="I23" s="248"/>
      <c r="J23" s="82"/>
      <c r="K23" s="12"/>
    </row>
    <row r="24" spans="4:11" ht="13.5" thickBot="1">
      <c r="D24" s="13"/>
      <c r="E24" s="17"/>
      <c r="F24" s="17"/>
      <c r="G24" s="23"/>
      <c r="H24" s="23"/>
      <c r="I24" s="23"/>
      <c r="J24" s="23"/>
      <c r="K24" s="12"/>
    </row>
    <row r="25" spans="1:11" ht="12.75" customHeight="1" thickBot="1">
      <c r="A25" s="68" t="s">
        <v>351</v>
      </c>
      <c r="B25" s="68" t="str">
        <f>E25</f>
        <v>Почтовый адрес:</v>
      </c>
      <c r="D25" s="13"/>
      <c r="E25" s="244" t="s">
        <v>391</v>
      </c>
      <c r="F25" s="245"/>
      <c r="G25" s="250" t="s">
        <v>1403</v>
      </c>
      <c r="H25" s="251"/>
      <c r="I25" s="252"/>
      <c r="J25" s="80"/>
      <c r="K25" s="12"/>
    </row>
    <row r="26" spans="1:11" ht="12.75" customHeight="1">
      <c r="A26" s="68" t="s">
        <v>352</v>
      </c>
      <c r="B26" s="68" t="str">
        <f>E26&amp;" "&amp;F26</f>
        <v>Ответственный сотрудник от органа регулирования муниципального образования: Фамилия Имя Отчество</v>
      </c>
      <c r="D26" s="13"/>
      <c r="E26" s="257" t="s">
        <v>114</v>
      </c>
      <c r="F26" s="100" t="s">
        <v>412</v>
      </c>
      <c r="G26" s="232" t="s">
        <v>1404</v>
      </c>
      <c r="H26" s="233"/>
      <c r="I26" s="234"/>
      <c r="J26" s="81"/>
      <c r="K26" s="12"/>
    </row>
    <row r="27" spans="1:11" ht="14.25" customHeight="1">
      <c r="A27" s="68" t="s">
        <v>353</v>
      </c>
      <c r="B27" s="68" t="str">
        <f>E26&amp;" "&amp;F27</f>
        <v>Ответственный сотрудник от органа регулирования муниципального образования: Должность</v>
      </c>
      <c r="D27" s="13"/>
      <c r="E27" s="268"/>
      <c r="F27" s="101" t="s">
        <v>413</v>
      </c>
      <c r="G27" s="232" t="s">
        <v>1405</v>
      </c>
      <c r="H27" s="233"/>
      <c r="I27" s="234"/>
      <c r="J27" s="81"/>
      <c r="K27" s="12"/>
    </row>
    <row r="28" spans="1:11" ht="15.75" customHeight="1">
      <c r="A28" s="68" t="s">
        <v>354</v>
      </c>
      <c r="B28" s="68" t="str">
        <f>E26&amp;" "&amp;F28</f>
        <v>Ответственный сотрудник от органа регулирования муниципального образования: (код) телефон</v>
      </c>
      <c r="D28" s="13"/>
      <c r="E28" s="268"/>
      <c r="F28" s="101" t="s">
        <v>414</v>
      </c>
      <c r="G28" s="232" t="s">
        <v>1406</v>
      </c>
      <c r="H28" s="233"/>
      <c r="I28" s="234"/>
      <c r="J28" s="81"/>
      <c r="K28" s="12"/>
    </row>
    <row r="29" spans="1:11" ht="13.5" customHeight="1" thickBot="1">
      <c r="A29" s="68" t="s">
        <v>355</v>
      </c>
      <c r="B29" s="68" t="str">
        <f>E26&amp;" "&amp;F29</f>
        <v>Ответственный сотрудник от органа регулирования муниципального образования: e-mail:</v>
      </c>
      <c r="D29" s="13"/>
      <c r="E29" s="269"/>
      <c r="F29" s="102" t="s">
        <v>434</v>
      </c>
      <c r="G29" s="246" t="s">
        <v>1407</v>
      </c>
      <c r="H29" s="247"/>
      <c r="I29" s="248"/>
      <c r="J29" s="82"/>
      <c r="K29" s="12"/>
    </row>
    <row r="30" spans="4:11" ht="13.5" thickBot="1">
      <c r="D30" s="13"/>
      <c r="E30" s="11"/>
      <c r="F30" s="11"/>
      <c r="G30" s="11"/>
      <c r="H30" s="11"/>
      <c r="I30" s="11"/>
      <c r="J30" s="11"/>
      <c r="K30" s="12"/>
    </row>
    <row r="31" spans="1:11" ht="12.75" customHeight="1" thickBot="1">
      <c r="A31" s="68" t="s">
        <v>356</v>
      </c>
      <c r="B31" s="68" t="str">
        <f>E31</f>
        <v>Почтовый адрес:</v>
      </c>
      <c r="D31" s="13"/>
      <c r="E31" s="244" t="s">
        <v>391</v>
      </c>
      <c r="F31" s="245"/>
      <c r="G31" s="250" t="s">
        <v>1408</v>
      </c>
      <c r="H31" s="251"/>
      <c r="I31" s="252"/>
      <c r="J31" s="80"/>
      <c r="K31" s="12"/>
    </row>
    <row r="32" spans="1:11" ht="12.75" customHeight="1">
      <c r="A32" s="68" t="s">
        <v>357</v>
      </c>
      <c r="B32" s="68" t="str">
        <f>E32&amp;" "&amp;F32</f>
        <v>Ответственный за предоставление информации (от регулируемой организации): Фамилия Имя Отчество</v>
      </c>
      <c r="D32" s="13"/>
      <c r="E32" s="257" t="s">
        <v>376</v>
      </c>
      <c r="F32" s="100" t="s">
        <v>412</v>
      </c>
      <c r="G32" s="232" t="s">
        <v>1409</v>
      </c>
      <c r="H32" s="233"/>
      <c r="I32" s="234"/>
      <c r="J32" s="81"/>
      <c r="K32" s="12"/>
    </row>
    <row r="33" spans="1:11" ht="14.25" customHeight="1">
      <c r="A33" s="68" t="s">
        <v>358</v>
      </c>
      <c r="B33" s="68" t="str">
        <f>E32&amp;" "&amp;F33</f>
        <v>Ответственный за предоставление информации (от регулируемой организации): Должность</v>
      </c>
      <c r="D33" s="13"/>
      <c r="E33" s="268"/>
      <c r="F33" s="101" t="s">
        <v>413</v>
      </c>
      <c r="G33" s="232" t="s">
        <v>1410</v>
      </c>
      <c r="H33" s="233"/>
      <c r="I33" s="234"/>
      <c r="J33" s="81"/>
      <c r="K33" s="12"/>
    </row>
    <row r="34" spans="1:11" ht="14.25" customHeight="1">
      <c r="A34" s="68" t="s">
        <v>359</v>
      </c>
      <c r="B34" s="68" t="str">
        <f>E32&amp;" "&amp;F34</f>
        <v>Ответственный за предоставление информации (от регулируемой организации): (код) телефон</v>
      </c>
      <c r="D34" s="13"/>
      <c r="E34" s="268"/>
      <c r="F34" s="101" t="s">
        <v>414</v>
      </c>
      <c r="G34" s="232" t="s">
        <v>1411</v>
      </c>
      <c r="H34" s="233"/>
      <c r="I34" s="234"/>
      <c r="J34" s="81"/>
      <c r="K34" s="12"/>
    </row>
    <row r="35" spans="1:11" ht="14.25" customHeight="1" thickBot="1">
      <c r="A35" s="68" t="s">
        <v>360</v>
      </c>
      <c r="B35" s="68" t="str">
        <f>E32&amp;" "&amp;F35</f>
        <v>Ответственный за предоставление информации (от регулируемой организации): e-mail:</v>
      </c>
      <c r="D35" s="13"/>
      <c r="E35" s="269"/>
      <c r="F35" s="102" t="s">
        <v>434</v>
      </c>
      <c r="G35" s="246" t="s">
        <v>1412</v>
      </c>
      <c r="H35" s="247"/>
      <c r="I35" s="248"/>
      <c r="J35" s="82"/>
      <c r="K35" s="12"/>
    </row>
    <row r="36" spans="4:11" ht="12.75">
      <c r="D36" s="15"/>
      <c r="E36" s="16"/>
      <c r="F36" s="16"/>
      <c r="G36" s="16"/>
      <c r="H36" s="16"/>
      <c r="I36" s="16"/>
      <c r="J36" s="16"/>
      <c r="K36" s="14"/>
    </row>
  </sheetData>
  <sheetProtection password="FA9C" sheet="1" objects="1" scenarios="1" formatColumns="0" formatRows="0"/>
  <protectedRanges>
    <protectedRange sqref="E13" name="Диапазон1"/>
  </protectedRanges>
  <mergeCells count="31">
    <mergeCell ref="E32:E35"/>
    <mergeCell ref="G32:I32"/>
    <mergeCell ref="G33:I33"/>
    <mergeCell ref="G34:I34"/>
    <mergeCell ref="G35:I35"/>
    <mergeCell ref="G29:I29"/>
    <mergeCell ref="E31:F31"/>
    <mergeCell ref="J2:K2"/>
    <mergeCell ref="E20:E23"/>
    <mergeCell ref="E3:I3"/>
    <mergeCell ref="G19:I19"/>
    <mergeCell ref="G22:I22"/>
    <mergeCell ref="G27:I27"/>
    <mergeCell ref="F5:I5"/>
    <mergeCell ref="E26:E29"/>
    <mergeCell ref="E19:F19"/>
    <mergeCell ref="E18:F18"/>
    <mergeCell ref="G26:I26"/>
    <mergeCell ref="G20:I20"/>
    <mergeCell ref="G23:I23"/>
    <mergeCell ref="E17:F17"/>
    <mergeCell ref="G25:I25"/>
    <mergeCell ref="G31:I31"/>
    <mergeCell ref="G28:I28"/>
    <mergeCell ref="G21:I21"/>
    <mergeCell ref="E11:H11"/>
    <mergeCell ref="E6:F6"/>
    <mergeCell ref="G6:I6"/>
    <mergeCell ref="G9:H9"/>
    <mergeCell ref="E25:F25"/>
    <mergeCell ref="E15:F1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8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MO_LIST_15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3"/>
  <dimension ref="A1:Q138"/>
  <sheetViews>
    <sheetView showGridLines="0" tabSelected="1" zoomScalePageLayoutView="0" workbookViewId="0" topLeftCell="C16">
      <selection activeCell="F134" sqref="F134"/>
    </sheetView>
  </sheetViews>
  <sheetFormatPr defaultColWidth="9.140625" defaultRowHeight="11.25"/>
  <cols>
    <col min="1" max="1" width="7.7109375" style="72" hidden="1" customWidth="1"/>
    <col min="2" max="2" width="21.140625" style="53" hidden="1" customWidth="1"/>
    <col min="3" max="3" width="3.57421875" style="57" customWidth="1"/>
    <col min="4" max="4" width="6.28125" style="57" customWidth="1"/>
    <col min="5" max="5" width="101.7109375" style="57" customWidth="1"/>
    <col min="6" max="6" width="34.00390625" style="57" customWidth="1"/>
    <col min="7" max="7" width="10.7109375" style="57" customWidth="1"/>
    <col min="8" max="8" width="5.140625" style="58" customWidth="1"/>
    <col min="9" max="9" width="14.28125" style="53" customWidth="1"/>
    <col min="10" max="10" width="9.140625" style="56" customWidth="1"/>
    <col min="11" max="14" width="9.140625" style="57" customWidth="1"/>
    <col min="15" max="17" width="9.140625" style="53" customWidth="1"/>
    <col min="18" max="16384" width="9.140625" style="57" customWidth="1"/>
  </cols>
  <sheetData>
    <row r="1" spans="1:8" s="43" customFormat="1" ht="11.25" customHeight="1" hidden="1">
      <c r="A1" s="42" t="str">
        <f>Справочники!E6</f>
        <v>Наименование регулирующего органа:</v>
      </c>
      <c r="B1" s="53" t="str">
        <f>mo_n</f>
        <v>Город Жуковка</v>
      </c>
      <c r="D1" s="44"/>
      <c r="F1" s="54"/>
      <c r="G1" s="54"/>
      <c r="H1" s="45"/>
    </row>
    <row r="2" spans="1:8" s="43" customFormat="1" ht="11.25" hidden="1">
      <c r="A2" s="42"/>
      <c r="B2" s="53" t="str">
        <f>oktmo_n</f>
        <v>15622101</v>
      </c>
      <c r="D2" s="44"/>
      <c r="F2" s="54"/>
      <c r="G2" s="54"/>
      <c r="H2" s="45"/>
    </row>
    <row r="3" spans="1:17" s="43" customFormat="1" ht="25.5" hidden="1">
      <c r="A3" s="42" t="str">
        <f>Справочники!F8</f>
        <v>I квартал</v>
      </c>
      <c r="D3" s="44"/>
      <c r="F3" s="54"/>
      <c r="G3" s="54"/>
      <c r="H3" s="45"/>
      <c r="O3" s="68">
        <v>1</v>
      </c>
      <c r="P3" s="68" t="s">
        <v>118</v>
      </c>
      <c r="Q3" s="68" t="str">
        <f>Справочники!F5</f>
        <v>Брянская область</v>
      </c>
    </row>
    <row r="4" spans="1:17" s="43" customFormat="1" ht="12.75" hidden="1">
      <c r="A4" s="42">
        <f>Справочники!G8</f>
        <v>2012</v>
      </c>
      <c r="D4" s="44"/>
      <c r="F4" s="54"/>
      <c r="G4" s="54"/>
      <c r="H4" s="45"/>
      <c r="O4" s="68">
        <v>2</v>
      </c>
      <c r="P4" s="68" t="s">
        <v>119</v>
      </c>
      <c r="Q4" s="68" t="str">
        <f>Справочники!F8</f>
        <v>I квартал</v>
      </c>
    </row>
    <row r="5" spans="1:17" s="43" customFormat="1" ht="56.25" hidden="1">
      <c r="A5" s="42" t="str">
        <f>org_n</f>
        <v>МУП "Жуковский Жилкомхоз"</v>
      </c>
      <c r="B5" s="43">
        <f>fil</f>
        <v>0</v>
      </c>
      <c r="D5" s="44"/>
      <c r="F5" s="54"/>
      <c r="G5" s="54"/>
      <c r="H5" s="45"/>
      <c r="O5" s="68">
        <v>3</v>
      </c>
      <c r="P5" s="68" t="s">
        <v>120</v>
      </c>
      <c r="Q5" s="68">
        <f>Справочники!G8</f>
        <v>2012</v>
      </c>
    </row>
    <row r="6" spans="1:17" s="43" customFormat="1" ht="25.5" hidden="1">
      <c r="A6" s="42" t="str">
        <f>inn</f>
        <v>3212004250</v>
      </c>
      <c r="B6" s="43" t="str">
        <f>kpp</f>
        <v>321201001</v>
      </c>
      <c r="D6" s="44"/>
      <c r="F6" s="55"/>
      <c r="G6" s="55"/>
      <c r="H6" s="45"/>
      <c r="O6" s="68">
        <v>4</v>
      </c>
      <c r="P6" s="68" t="s">
        <v>361</v>
      </c>
      <c r="Q6" s="68" t="str">
        <f>mo_n</f>
        <v>Город Жуковка</v>
      </c>
    </row>
    <row r="7" spans="1:17" s="48" customFormat="1" ht="11.25" customHeight="1">
      <c r="A7" s="42"/>
      <c r="B7" s="43"/>
      <c r="C7" s="46"/>
      <c r="D7" s="47"/>
      <c r="F7" s="272" t="s">
        <v>13</v>
      </c>
      <c r="G7" s="133"/>
      <c r="H7" s="49"/>
      <c r="I7" s="43"/>
      <c r="O7" s="68">
        <v>5</v>
      </c>
      <c r="P7" s="68" t="s">
        <v>362</v>
      </c>
      <c r="Q7" s="68" t="str">
        <f>oktmo_n</f>
        <v>15622101</v>
      </c>
    </row>
    <row r="8" spans="1:17" s="48" customFormat="1" ht="0.75" customHeight="1">
      <c r="A8" s="42"/>
      <c r="B8" s="43"/>
      <c r="C8" s="46"/>
      <c r="D8" s="47"/>
      <c r="F8" s="273"/>
      <c r="G8" s="133"/>
      <c r="H8" s="49"/>
      <c r="I8" s="43"/>
      <c r="O8" s="68">
        <v>6</v>
      </c>
      <c r="P8" s="68" t="s">
        <v>363</v>
      </c>
      <c r="Q8" s="69" t="str">
        <f>org_n</f>
        <v>МУП "Жуковский Жилкомхоз"</v>
      </c>
    </row>
    <row r="9" spans="1:17" s="48" customFormat="1" ht="25.5">
      <c r="A9" s="42"/>
      <c r="B9" s="43"/>
      <c r="C9" s="46"/>
      <c r="D9" s="47"/>
      <c r="F9" s="273"/>
      <c r="G9" s="133"/>
      <c r="H9" s="49"/>
      <c r="I9" s="43"/>
      <c r="O9" s="68">
        <v>7</v>
      </c>
      <c r="P9" s="68" t="s">
        <v>364</v>
      </c>
      <c r="Q9" s="68" t="str">
        <f>inn</f>
        <v>3212004250</v>
      </c>
    </row>
    <row r="10" spans="1:17" s="48" customFormat="1" ht="25.5">
      <c r="A10" s="42"/>
      <c r="B10" s="43"/>
      <c r="C10" s="46"/>
      <c r="D10" s="47"/>
      <c r="F10" s="273"/>
      <c r="G10" s="133"/>
      <c r="H10" s="49"/>
      <c r="I10" s="43"/>
      <c r="O10" s="68">
        <v>8</v>
      </c>
      <c r="P10" s="69" t="s">
        <v>365</v>
      </c>
      <c r="Q10" s="68" t="str">
        <f>kpp</f>
        <v>321201001</v>
      </c>
    </row>
    <row r="11" spans="1:17" s="48" customFormat="1" ht="12.75">
      <c r="A11" s="42"/>
      <c r="B11" s="43"/>
      <c r="C11" s="46"/>
      <c r="D11" s="47"/>
      <c r="F11" s="274"/>
      <c r="G11" s="133"/>
      <c r="H11" s="49"/>
      <c r="I11" s="43"/>
      <c r="O11" s="68">
        <v>9</v>
      </c>
      <c r="P11" s="68" t="s">
        <v>366</v>
      </c>
      <c r="Q11" s="71" t="str">
        <f>org_n&amp;"_INN:"&amp;inn&amp;"_KPP:"&amp;kpp</f>
        <v>МУП "Жуковский Жилкомхоз"_INN:3212004250_KPP:321201001</v>
      </c>
    </row>
    <row r="12" spans="1:17" s="48" customFormat="1" ht="6" customHeight="1">
      <c r="A12" s="45"/>
      <c r="B12" s="43"/>
      <c r="D12" s="47"/>
      <c r="F12" s="50"/>
      <c r="H12" s="49"/>
      <c r="I12" s="43"/>
      <c r="O12" s="68">
        <v>10</v>
      </c>
      <c r="P12" s="68" t="s">
        <v>121</v>
      </c>
      <c r="Q12" s="68" t="str">
        <f>vprod</f>
        <v>производство (некомбинированная выработка)+передача+сбыт</v>
      </c>
    </row>
    <row r="13" spans="1:17" s="48" customFormat="1" ht="0.75" customHeight="1">
      <c r="A13" s="45"/>
      <c r="B13" s="43"/>
      <c r="C13" s="134"/>
      <c r="D13" s="51"/>
      <c r="E13" s="134"/>
      <c r="F13" s="52"/>
      <c r="G13" s="134"/>
      <c r="H13" s="49"/>
      <c r="I13" s="43"/>
      <c r="O13" s="68">
        <v>11</v>
      </c>
      <c r="P13" s="68" t="s">
        <v>122</v>
      </c>
      <c r="Q13" s="68">
        <f>fil</f>
        <v>0</v>
      </c>
    </row>
    <row r="14" spans="1:17" s="48" customFormat="1" ht="15.75" customHeight="1">
      <c r="A14" s="45"/>
      <c r="B14" s="43"/>
      <c r="C14" s="134"/>
      <c r="D14" s="276" t="str">
        <f>"Отчетные данные о выполнении инвестиционной программы организацией, оказывающих услуги теплоснабжения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теплоснабжения за I квартал 2012 года</v>
      </c>
      <c r="E14" s="277"/>
      <c r="F14" s="278"/>
      <c r="G14" s="134"/>
      <c r="H14" s="49"/>
      <c r="I14" s="43"/>
      <c r="O14" s="43"/>
      <c r="P14" s="43"/>
      <c r="Q14" s="43"/>
    </row>
    <row r="15" spans="1:17" s="48" customFormat="1" ht="14.25" customHeight="1">
      <c r="A15" s="45"/>
      <c r="B15" s="43"/>
      <c r="C15" s="134"/>
      <c r="D15" s="279" t="str">
        <f>"Муниципальное образование: "&amp;IF(B1="","",B1)</f>
        <v>Муниципальное образование: Город Жуковка</v>
      </c>
      <c r="E15" s="280"/>
      <c r="F15" s="281"/>
      <c r="G15" s="134"/>
      <c r="H15" s="49"/>
      <c r="I15" s="43"/>
      <c r="O15" s="43"/>
      <c r="P15" s="43"/>
      <c r="Q15" s="43"/>
    </row>
    <row r="16" spans="1:17" s="48" customFormat="1" ht="14.25" customHeight="1">
      <c r="A16" s="45"/>
      <c r="B16" s="43"/>
      <c r="C16" s="134"/>
      <c r="D16" s="282" t="str">
        <f>"Название организации: "&amp;IF(B5=0,A5,A5&amp;" ("&amp;B5&amp;")")</f>
        <v>Название организации: МУП "Жуковский Жилкомхоз"</v>
      </c>
      <c r="E16" s="283"/>
      <c r="F16" s="284"/>
      <c r="G16" s="134"/>
      <c r="H16" s="49"/>
      <c r="I16" s="43"/>
      <c r="O16" s="43"/>
      <c r="P16" s="43"/>
      <c r="Q16" s="43"/>
    </row>
    <row r="17" spans="1:17" s="48" customFormat="1" ht="3.75" customHeight="1">
      <c r="A17" s="45"/>
      <c r="B17" s="43"/>
      <c r="C17" s="134"/>
      <c r="D17" s="51"/>
      <c r="E17" s="27"/>
      <c r="F17" s="52"/>
      <c r="G17" s="134"/>
      <c r="H17" s="49"/>
      <c r="I17" s="43"/>
      <c r="O17" s="43"/>
      <c r="P17" s="43"/>
      <c r="Q17" s="43"/>
    </row>
    <row r="18" spans="3:10" ht="33" customHeight="1" thickBot="1">
      <c r="C18" s="135"/>
      <c r="D18" s="161" t="s">
        <v>197</v>
      </c>
      <c r="E18" s="162" t="s">
        <v>198</v>
      </c>
      <c r="F18" s="163" t="s">
        <v>199</v>
      </c>
      <c r="G18" s="135"/>
      <c r="H18" s="56"/>
      <c r="J18" s="57"/>
    </row>
    <row r="19" spans="3:10" ht="10.5" customHeight="1">
      <c r="C19" s="135"/>
      <c r="D19" s="165">
        <v>1</v>
      </c>
      <c r="E19" s="165">
        <v>2</v>
      </c>
      <c r="F19" s="165">
        <v>3</v>
      </c>
      <c r="G19" s="135"/>
      <c r="H19" s="56"/>
      <c r="J19" s="57"/>
    </row>
    <row r="20" spans="3:10" ht="12.75" customHeight="1">
      <c r="C20" s="136"/>
      <c r="D20" s="285" t="s">
        <v>90</v>
      </c>
      <c r="E20" s="286"/>
      <c r="F20" s="287"/>
      <c r="G20" s="135"/>
      <c r="H20" s="56"/>
      <c r="J20" s="57"/>
    </row>
    <row r="21" spans="1:17" s="48" customFormat="1" ht="11.25">
      <c r="A21" s="45" t="s">
        <v>367</v>
      </c>
      <c r="B21" s="73" t="str">
        <f>$D$20&amp;" "&amp;E21</f>
        <v>1.Надежность снабжения потребителей товарами (услугами) Аварийность систем коммунальной инфраструктуры (ед./км), справочно</v>
      </c>
      <c r="C21" s="137">
        <v>1</v>
      </c>
      <c r="D21" s="275" t="s">
        <v>91</v>
      </c>
      <c r="E21" s="138" t="s">
        <v>92</v>
      </c>
      <c r="F21" s="168">
        <f>IF(F23=0,0,F22/F23)</f>
        <v>0</v>
      </c>
      <c r="G21" s="134"/>
      <c r="H21" s="49"/>
      <c r="I21" s="43"/>
      <c r="O21" s="43"/>
      <c r="P21" s="43"/>
      <c r="Q21" s="43"/>
    </row>
    <row r="22" spans="1:17" s="48" customFormat="1" ht="11.25">
      <c r="A22" s="45" t="s">
        <v>368</v>
      </c>
      <c r="B22" s="73" t="str">
        <f aca="true" t="shared" si="0" ref="B22:B72">$D$20&amp;" "&amp;E22</f>
        <v>1.Надежность снабжения потребителей товарами (услугами)    Количество аварий на системах коммунальной инфраструктуры (ед.)</v>
      </c>
      <c r="C22" s="137">
        <v>1</v>
      </c>
      <c r="D22" s="275"/>
      <c r="E22" s="139" t="s">
        <v>218</v>
      </c>
      <c r="F22" s="195">
        <v>0</v>
      </c>
      <c r="G22" s="134"/>
      <c r="H22" s="49"/>
      <c r="I22" s="43"/>
      <c r="O22" s="43"/>
      <c r="P22" s="43"/>
      <c r="Q22" s="43"/>
    </row>
    <row r="23" spans="1:17" s="48" customFormat="1" ht="11.25">
      <c r="A23" s="45" t="s">
        <v>369</v>
      </c>
      <c r="B23" s="73" t="str">
        <f t="shared" si="0"/>
        <v>1.Надежность снабжения потребителей товарами (услугами)    Протяженность сетей, всех видов в двухтрубном исчислении (км)</v>
      </c>
      <c r="C23" s="137">
        <v>1</v>
      </c>
      <c r="D23" s="275"/>
      <c r="E23" s="140" t="s">
        <v>93</v>
      </c>
      <c r="F23" s="198">
        <v>19.159</v>
      </c>
      <c r="G23" s="134"/>
      <c r="H23" s="49"/>
      <c r="I23" s="43"/>
      <c r="O23" s="43"/>
      <c r="P23" s="43"/>
      <c r="Q23" s="43"/>
    </row>
    <row r="24" spans="1:8" ht="11.25">
      <c r="A24" s="45" t="s">
        <v>370</v>
      </c>
      <c r="B24" s="73" t="str">
        <f t="shared" si="0"/>
        <v>1.Надежность снабжения потребителей товарами (услугами)    Справочно:           диаметр до 350мм, (км)</v>
      </c>
      <c r="C24" s="137">
        <v>1</v>
      </c>
      <c r="D24" s="275"/>
      <c r="E24" s="139" t="s">
        <v>123</v>
      </c>
      <c r="F24" s="199">
        <v>19.159</v>
      </c>
      <c r="G24" s="135"/>
      <c r="H24" s="64"/>
    </row>
    <row r="25" spans="1:8" ht="11.25">
      <c r="A25" s="45" t="s">
        <v>371</v>
      </c>
      <c r="B25" s="73" t="str">
        <f t="shared" si="0"/>
        <v>1.Надежность снабжения потребителей товарами (услугами)                               диаметр более 350мм, (км)</v>
      </c>
      <c r="C25" s="137">
        <v>1</v>
      </c>
      <c r="D25" s="275"/>
      <c r="E25" s="139" t="s">
        <v>124</v>
      </c>
      <c r="F25" s="199">
        <v>0</v>
      </c>
      <c r="G25" s="135"/>
      <c r="H25" s="64"/>
    </row>
    <row r="26" spans="1:17" s="48" customFormat="1" ht="11.25">
      <c r="A26" s="45" t="s">
        <v>372</v>
      </c>
      <c r="B26" s="73" t="str">
        <f t="shared" si="0"/>
        <v>1.Надежность снабжения потребителей товарами (услугами) Перебои в снабжении потребителей (часов на потребителя)</v>
      </c>
      <c r="C26" s="137">
        <v>1</v>
      </c>
      <c r="D26" s="275" t="s">
        <v>94</v>
      </c>
      <c r="E26" s="138" t="s">
        <v>208</v>
      </c>
      <c r="F26" s="169">
        <f>IF(F29=0,0,(F27*F28)/F29)</f>
        <v>1.660705289672544</v>
      </c>
      <c r="G26" s="134"/>
      <c r="H26" s="49"/>
      <c r="I26" s="43"/>
      <c r="O26" s="43"/>
      <c r="P26" s="43"/>
      <c r="Q26" s="43"/>
    </row>
    <row r="27" spans="1:17" s="48" customFormat="1" ht="11.25">
      <c r="A27" s="45" t="s">
        <v>373</v>
      </c>
      <c r="B27" s="73" t="str">
        <f t="shared" si="0"/>
        <v>1.Надежность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7" s="137">
        <v>1</v>
      </c>
      <c r="D27" s="275"/>
      <c r="E27" s="139" t="s">
        <v>216</v>
      </c>
      <c r="F27" s="195">
        <v>19</v>
      </c>
      <c r="G27" s="134"/>
      <c r="H27" s="49"/>
      <c r="I27" s="43"/>
      <c r="O27" s="43"/>
      <c r="P27" s="43"/>
      <c r="Q27" s="43"/>
    </row>
    <row r="28" spans="1:17" s="48" customFormat="1" ht="11.25">
      <c r="A28" s="45" t="s">
        <v>374</v>
      </c>
      <c r="B28" s="73" t="str">
        <f t="shared" si="0"/>
        <v>1.Надежность снабжения потребителей товарами (услугами)    Количество потребителей, страдающих от отключений (человек)</v>
      </c>
      <c r="C28" s="137">
        <v>1</v>
      </c>
      <c r="D28" s="275"/>
      <c r="E28" s="139" t="s">
        <v>217</v>
      </c>
      <c r="F28" s="195">
        <v>3470</v>
      </c>
      <c r="G28" s="134"/>
      <c r="H28" s="49"/>
      <c r="I28" s="43"/>
      <c r="O28" s="43"/>
      <c r="P28" s="43"/>
      <c r="Q28" s="43"/>
    </row>
    <row r="29" spans="1:17" s="48" customFormat="1" ht="11.25">
      <c r="A29" s="45" t="s">
        <v>375</v>
      </c>
      <c r="B29" s="73" t="str">
        <f t="shared" si="0"/>
        <v>1.Надежность снабжения потребителей товарами (услугами)    Численность населения, муниципального образования (чел.)</v>
      </c>
      <c r="C29" s="137">
        <v>1</v>
      </c>
      <c r="D29" s="275"/>
      <c r="E29" s="141" t="s">
        <v>209</v>
      </c>
      <c r="F29" s="196">
        <v>39700</v>
      </c>
      <c r="G29" s="134"/>
      <c r="H29" s="49"/>
      <c r="I29" s="43"/>
      <c r="O29" s="43"/>
      <c r="P29" s="43"/>
      <c r="Q29" s="43"/>
    </row>
    <row r="30" spans="1:17" s="48" customFormat="1" ht="11.25">
      <c r="A30" s="45" t="s">
        <v>230</v>
      </c>
      <c r="B30" s="73" t="str">
        <f t="shared" si="0"/>
        <v>1.Надежность снабжения потребителей товарами (услугами) Продолжительность (бесперебойность) поставки товаров и услуг (час./день)</v>
      </c>
      <c r="C30" s="137">
        <v>1</v>
      </c>
      <c r="D30" s="275" t="s">
        <v>95</v>
      </c>
      <c r="E30" s="138" t="s">
        <v>202</v>
      </c>
      <c r="F30" s="170">
        <f>IF(Справочники!I8=0,0,F31/Справочники!I8)</f>
        <v>24</v>
      </c>
      <c r="G30" s="134"/>
      <c r="H30" s="49"/>
      <c r="I30" s="43"/>
      <c r="O30" s="43"/>
      <c r="P30" s="43"/>
      <c r="Q30" s="43"/>
    </row>
    <row r="31" spans="1:17" s="48" customFormat="1" ht="11.25">
      <c r="A31" s="45" t="s">
        <v>231</v>
      </c>
      <c r="B31" s="73" t="str">
        <f t="shared" si="0"/>
        <v>1.Надежность снабжения потребителей товарами (услугами)    Количество часов предоставления услуг в отчетном периоде (часов)</v>
      </c>
      <c r="C31" s="137">
        <v>1</v>
      </c>
      <c r="D31" s="275"/>
      <c r="E31" s="139" t="s">
        <v>125</v>
      </c>
      <c r="F31" s="195">
        <v>2184</v>
      </c>
      <c r="G31" s="134"/>
      <c r="H31" s="49"/>
      <c r="I31" s="43"/>
      <c r="O31" s="43"/>
      <c r="P31" s="43"/>
      <c r="Q31" s="43"/>
    </row>
    <row r="32" spans="1:17" s="48" customFormat="1" ht="11.25">
      <c r="A32" s="45" t="s">
        <v>232</v>
      </c>
      <c r="B32" s="73" t="str">
        <f t="shared" si="0"/>
        <v>1.Надежность снабжения потребителей товарами (услугами) Уровень потерь (%)</v>
      </c>
      <c r="C32" s="137">
        <v>1</v>
      </c>
      <c r="D32" s="275" t="s">
        <v>96</v>
      </c>
      <c r="E32" s="142" t="s">
        <v>200</v>
      </c>
      <c r="F32" s="171">
        <f>IF(F34=0,0,F33/F34)</f>
        <v>0.1305203697363915</v>
      </c>
      <c r="G32" s="134"/>
      <c r="H32" s="49"/>
      <c r="I32" s="43"/>
      <c r="O32" s="43"/>
      <c r="P32" s="43"/>
      <c r="Q32" s="43"/>
    </row>
    <row r="33" spans="1:17" s="48" customFormat="1" ht="11.25">
      <c r="A33" s="45" t="s">
        <v>233</v>
      </c>
      <c r="B33" s="73" t="str">
        <f t="shared" si="0"/>
        <v>1.Надежность снабжения потребителей товарами (услугами) Объем потерь (тыс. Гкал)</v>
      </c>
      <c r="C33" s="137">
        <v>1</v>
      </c>
      <c r="D33" s="275"/>
      <c r="E33" s="142" t="s">
        <v>151</v>
      </c>
      <c r="F33" s="169">
        <f>(F35+F36-F37)-F38</f>
        <v>4.8799999999999955</v>
      </c>
      <c r="G33" s="134"/>
      <c r="H33" s="49"/>
      <c r="I33" s="43"/>
      <c r="O33" s="43"/>
      <c r="P33" s="43"/>
      <c r="Q33" s="43"/>
    </row>
    <row r="34" spans="1:17" s="48" customFormat="1" ht="11.25">
      <c r="A34" s="45" t="s">
        <v>234</v>
      </c>
      <c r="B34" s="73" t="str">
        <f t="shared" si="0"/>
        <v>1.Надежность снабжения потребителей товарами (услугами)    Объем отпуска в сеть  (тыс.Гкал)</v>
      </c>
      <c r="C34" s="137">
        <v>1</v>
      </c>
      <c r="D34" s="275"/>
      <c r="E34" s="143" t="s">
        <v>126</v>
      </c>
      <c r="F34" s="198">
        <v>37.3888</v>
      </c>
      <c r="G34" s="134"/>
      <c r="H34" s="49"/>
      <c r="I34" s="43"/>
      <c r="O34" s="43"/>
      <c r="P34" s="43"/>
      <c r="Q34" s="43"/>
    </row>
    <row r="35" spans="1:17" s="48" customFormat="1" ht="11.25">
      <c r="A35" s="45" t="s">
        <v>235</v>
      </c>
      <c r="B35" s="73" t="str">
        <f t="shared" si="0"/>
        <v>1.Надежность снабжения потребителей товарами (услугами) Количество произведенного тепла (тыс.Гкал)</v>
      </c>
      <c r="C35" s="137">
        <v>1</v>
      </c>
      <c r="D35" s="275"/>
      <c r="E35" s="144" t="s">
        <v>152</v>
      </c>
      <c r="F35" s="198">
        <v>38.2</v>
      </c>
      <c r="G35" s="134"/>
      <c r="H35" s="49"/>
      <c r="I35" s="43"/>
      <c r="O35" s="43"/>
      <c r="P35" s="43"/>
      <c r="Q35" s="43"/>
    </row>
    <row r="36" spans="1:17" s="48" customFormat="1" ht="11.25">
      <c r="A36" s="45" t="s">
        <v>236</v>
      </c>
      <c r="B36" s="73" t="str">
        <f t="shared" si="0"/>
        <v>1.Надежность снабжения потребителей товарами (услугами)    Количество тепла "со стороны" (тыс.Гкал)</v>
      </c>
      <c r="C36" s="137">
        <v>1</v>
      </c>
      <c r="D36" s="275"/>
      <c r="E36" s="145" t="s">
        <v>153</v>
      </c>
      <c r="F36" s="198">
        <v>0</v>
      </c>
      <c r="G36" s="134"/>
      <c r="H36" s="49"/>
      <c r="I36" s="43"/>
      <c r="O36" s="43"/>
      <c r="P36" s="43"/>
      <c r="Q36" s="43"/>
    </row>
    <row r="37" spans="1:17" s="48" customFormat="1" ht="11.25">
      <c r="A37" s="45" t="s">
        <v>237</v>
      </c>
      <c r="B37" s="73" t="str">
        <f t="shared" si="0"/>
        <v>1.Надежность снабжения потребителей товарами (услугами)    Количество тепла на собственные нужды (тыс.Гкал)</v>
      </c>
      <c r="C37" s="137">
        <v>1</v>
      </c>
      <c r="D37" s="275"/>
      <c r="E37" s="145" t="s">
        <v>154</v>
      </c>
      <c r="F37" s="198">
        <v>0.81</v>
      </c>
      <c r="G37" s="134"/>
      <c r="H37" s="49"/>
      <c r="I37" s="43"/>
      <c r="O37" s="43"/>
      <c r="P37" s="43"/>
      <c r="Q37" s="43"/>
    </row>
    <row r="38" spans="1:17" s="48" customFormat="1" ht="11.25">
      <c r="A38" s="45" t="s">
        <v>238</v>
      </c>
      <c r="B38" s="73" t="str">
        <f t="shared" si="0"/>
        <v>1.Надежность снабжения потребителей товарами (услугами) Количество тепла, отпущенной всем потребителям (тыс.Гкал)</v>
      </c>
      <c r="C38" s="137">
        <v>1</v>
      </c>
      <c r="D38" s="275"/>
      <c r="E38" s="142" t="s">
        <v>155</v>
      </c>
      <c r="F38" s="169">
        <f>SUM(F39:F41)</f>
        <v>32.510000000000005</v>
      </c>
      <c r="G38" s="134"/>
      <c r="H38" s="49"/>
      <c r="I38" s="43"/>
      <c r="O38" s="43"/>
      <c r="P38" s="43"/>
      <c r="Q38" s="43"/>
    </row>
    <row r="39" spans="1:17" s="48" customFormat="1" ht="11.25">
      <c r="A39" s="45" t="s">
        <v>239</v>
      </c>
      <c r="B39" s="73" t="str">
        <f t="shared" si="0"/>
        <v>1.Надежность снабжения потребителей товарами (услугами)    справочно:      в т.ч.   - населению</v>
      </c>
      <c r="C39" s="137">
        <v>1</v>
      </c>
      <c r="D39" s="275"/>
      <c r="E39" s="140" t="s">
        <v>156</v>
      </c>
      <c r="F39" s="198">
        <v>16.42</v>
      </c>
      <c r="G39" s="134"/>
      <c r="H39" s="49"/>
      <c r="I39" s="43"/>
      <c r="O39" s="43"/>
      <c r="P39" s="43"/>
      <c r="Q39" s="43"/>
    </row>
    <row r="40" spans="1:17" s="48" customFormat="1" ht="11.25">
      <c r="A40" s="45" t="s">
        <v>240</v>
      </c>
      <c r="B40" s="73" t="str">
        <f t="shared" si="0"/>
        <v>1.Надежность снабжения потребителей товарами (услугами)                                     - бюджетным организациям</v>
      </c>
      <c r="C40" s="137">
        <v>1</v>
      </c>
      <c r="D40" s="275"/>
      <c r="E40" s="140" t="s">
        <v>157</v>
      </c>
      <c r="F40" s="198">
        <v>13.73</v>
      </c>
      <c r="G40" s="134"/>
      <c r="H40" s="49"/>
      <c r="I40" s="43"/>
      <c r="O40" s="43"/>
      <c r="P40" s="43"/>
      <c r="Q40" s="43"/>
    </row>
    <row r="41" spans="1:17" s="48" customFormat="1" ht="11.25">
      <c r="A41" s="45" t="s">
        <v>241</v>
      </c>
      <c r="B41" s="73" t="str">
        <f t="shared" si="0"/>
        <v>1.Надежность снабжения потребителей товарами (услугами)                                     - прочим потребителям</v>
      </c>
      <c r="C41" s="137">
        <v>1</v>
      </c>
      <c r="D41" s="275"/>
      <c r="E41" s="140" t="s">
        <v>158</v>
      </c>
      <c r="F41" s="198">
        <v>2.36</v>
      </c>
      <c r="G41" s="134"/>
      <c r="H41" s="49"/>
      <c r="I41" s="43"/>
      <c r="O41" s="43"/>
      <c r="P41" s="43"/>
      <c r="Q41" s="43"/>
    </row>
    <row r="42" spans="1:17" s="48" customFormat="1" ht="11.25">
      <c r="A42" s="45" t="s">
        <v>242</v>
      </c>
      <c r="B42" s="73" t="str">
        <f t="shared" si="0"/>
        <v>1.Надежность снабжения потребителей товарами (услугами) Коэффициент потерь (Гкал/км)</v>
      </c>
      <c r="C42" s="137">
        <v>1</v>
      </c>
      <c r="D42" s="164" t="s">
        <v>159</v>
      </c>
      <c r="E42" s="146" t="s">
        <v>330</v>
      </c>
      <c r="F42" s="172">
        <f>IF(F23=0,0,F33/F23*1000)</f>
        <v>254.71057988412733</v>
      </c>
      <c r="G42" s="134"/>
      <c r="H42" s="49"/>
      <c r="I42" s="43"/>
      <c r="O42" s="43"/>
      <c r="P42" s="43"/>
      <c r="Q42" s="43"/>
    </row>
    <row r="43" spans="1:8" ht="13.5" customHeight="1">
      <c r="A43" s="45" t="s">
        <v>243</v>
      </c>
      <c r="B43" s="73" t="str">
        <f t="shared" si="0"/>
        <v>1.Надежность снабжения потребителей товарами (услугами)    Коэффициент соотношения фактических потерь с нормативными, ед.</v>
      </c>
      <c r="C43" s="137">
        <v>1</v>
      </c>
      <c r="D43" s="275" t="s">
        <v>160</v>
      </c>
      <c r="E43" s="147" t="s">
        <v>161</v>
      </c>
      <c r="F43" s="173">
        <f>IF(F44=0,0,F33/F44)</f>
        <v>0.8872727272727264</v>
      </c>
      <c r="G43" s="135"/>
      <c r="H43" s="64"/>
    </row>
    <row r="44" spans="1:8" ht="22.5">
      <c r="A44" s="45" t="s">
        <v>244</v>
      </c>
      <c r="B44" s="73" t="str">
        <f t="shared" si="0"/>
        <v>1.Надежность снабжения потребителей товарами (услугами)    Объем потерь, рассчитанный в соответствии с порядком расчета и обоснования нормативов технологических потерь при передаче тепловой энергии (Приказ Минпромэнерго России от 04.10.2005 N 265.), (тыс. Гкал.)    </v>
      </c>
      <c r="C44" s="137">
        <v>1</v>
      </c>
      <c r="D44" s="275"/>
      <c r="E44" s="147" t="s">
        <v>131</v>
      </c>
      <c r="F44" s="200">
        <v>5.5</v>
      </c>
      <c r="G44" s="135"/>
      <c r="H44" s="64"/>
    </row>
    <row r="45" spans="1:8" ht="11.25">
      <c r="A45" s="72" t="s">
        <v>245</v>
      </c>
      <c r="B45" s="73" t="str">
        <f t="shared" si="0"/>
        <v>1.Надежность снабжения потребителей товарами (услугами) Индекс замены оборудования (%)</v>
      </c>
      <c r="C45" s="137">
        <v>1</v>
      </c>
      <c r="D45" s="275" t="s">
        <v>132</v>
      </c>
      <c r="E45" s="138" t="s">
        <v>210</v>
      </c>
      <c r="F45" s="174">
        <f>IF(SUM(I46:I48)=0,0,AVERAGE(I46:I48))</f>
        <v>0</v>
      </c>
      <c r="G45" s="135"/>
      <c r="H45" s="64"/>
    </row>
    <row r="46" spans="1:9" ht="11.25">
      <c r="A46" s="72" t="s">
        <v>246</v>
      </c>
      <c r="B46" s="73" t="str">
        <f t="shared" si="0"/>
        <v>1.Надежность снабжения потребителей товарами (услугами)              -оборудование производства (котлы)</v>
      </c>
      <c r="C46" s="137">
        <v>1</v>
      </c>
      <c r="D46" s="275"/>
      <c r="E46" s="148" t="s">
        <v>133</v>
      </c>
      <c r="F46" s="171">
        <f>IF(F54=0,0,F50/F54)</f>
        <v>0</v>
      </c>
      <c r="G46" s="135"/>
      <c r="H46" s="64"/>
      <c r="I46" s="43">
        <f>IF(F46&gt;0,F46,"")</f>
      </c>
    </row>
    <row r="47" spans="1:9" ht="11.25">
      <c r="A47" s="72" t="s">
        <v>247</v>
      </c>
      <c r="B47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47" s="137">
        <v>1</v>
      </c>
      <c r="D47" s="275"/>
      <c r="E47" s="148" t="s">
        <v>134</v>
      </c>
      <c r="F47" s="171">
        <f>IF(F55=0,0,F51/F55)</f>
        <v>0</v>
      </c>
      <c r="G47" s="135"/>
      <c r="H47" s="64"/>
      <c r="I47" s="43">
        <f>IF(F47&gt;0,F47,"")</f>
      </c>
    </row>
    <row r="48" spans="1:9" ht="11.25">
      <c r="A48" s="72" t="s">
        <v>248</v>
      </c>
      <c r="B48" s="73" t="str">
        <f t="shared" si="0"/>
        <v>1.Надежность снабжения потребителей товарами (услугами)              -сети (км)</v>
      </c>
      <c r="C48" s="137">
        <v>1</v>
      </c>
      <c r="D48" s="275"/>
      <c r="E48" s="148" t="s">
        <v>117</v>
      </c>
      <c r="F48" s="171">
        <f>IF(F56=0,0,F52/F56)</f>
        <v>0</v>
      </c>
      <c r="G48" s="135"/>
      <c r="H48" s="64"/>
      <c r="I48" s="43">
        <f>IF(F48&gt;0,F48,"")</f>
      </c>
    </row>
    <row r="49" spans="1:8" ht="11.25">
      <c r="A49" s="72" t="s">
        <v>249</v>
      </c>
      <c r="B49" s="73" t="str">
        <f t="shared" si="0"/>
        <v>1.Надежность снабжения потребителей товарами (услугами)  Количество замененного оборудования (единиц)</v>
      </c>
      <c r="C49" s="137">
        <v>1</v>
      </c>
      <c r="D49" s="275"/>
      <c r="E49" s="149" t="s">
        <v>333</v>
      </c>
      <c r="F49" s="175"/>
      <c r="G49" s="135"/>
      <c r="H49" s="64"/>
    </row>
    <row r="50" spans="1:8" ht="11.25">
      <c r="A50" s="72" t="s">
        <v>250</v>
      </c>
      <c r="B50" s="73" t="str">
        <f t="shared" si="0"/>
        <v>1.Надежность снабжения потребителей товарами (услугами)              -оборудование производства (котлы)</v>
      </c>
      <c r="C50" s="137">
        <v>1</v>
      </c>
      <c r="D50" s="275"/>
      <c r="E50" s="148" t="s">
        <v>133</v>
      </c>
      <c r="F50" s="198">
        <v>0</v>
      </c>
      <c r="G50" s="135"/>
      <c r="H50" s="64"/>
    </row>
    <row r="51" spans="1:8" ht="11.25">
      <c r="A51" s="72" t="s">
        <v>251</v>
      </c>
      <c r="B51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1" s="137">
        <v>1</v>
      </c>
      <c r="D51" s="275"/>
      <c r="E51" s="148" t="s">
        <v>134</v>
      </c>
      <c r="F51" s="198">
        <v>0</v>
      </c>
      <c r="G51" s="135"/>
      <c r="H51" s="64"/>
    </row>
    <row r="52" spans="1:8" ht="11.25">
      <c r="A52" s="72" t="s">
        <v>252</v>
      </c>
      <c r="B52" s="73" t="str">
        <f t="shared" si="0"/>
        <v>1.Надежность снабжения потребителей товарами (услугами)              -сети (км)</v>
      </c>
      <c r="C52" s="137">
        <v>1</v>
      </c>
      <c r="D52" s="275"/>
      <c r="E52" s="148" t="s">
        <v>117</v>
      </c>
      <c r="F52" s="198">
        <v>0</v>
      </c>
      <c r="G52" s="135"/>
      <c r="H52" s="64"/>
    </row>
    <row r="53" spans="1:8" ht="11.25">
      <c r="A53" s="72" t="s">
        <v>253</v>
      </c>
      <c r="B53" s="73" t="str">
        <f t="shared" si="0"/>
        <v>1.Надежность снабжения потребителей товарами (услугами)  Общее количество установленного оборудования (единиц)</v>
      </c>
      <c r="C53" s="137">
        <v>1</v>
      </c>
      <c r="D53" s="275"/>
      <c r="E53" s="149" t="s">
        <v>332</v>
      </c>
      <c r="F53" s="175"/>
      <c r="G53" s="135"/>
      <c r="H53" s="64"/>
    </row>
    <row r="54" spans="1:8" ht="11.25">
      <c r="A54" s="72" t="s">
        <v>254</v>
      </c>
      <c r="B54" s="73" t="str">
        <f t="shared" si="0"/>
        <v>1.Надежность снабжения потребителей товарами (услугами)              -оборудование производства (котлы)</v>
      </c>
      <c r="C54" s="137">
        <v>1</v>
      </c>
      <c r="D54" s="275"/>
      <c r="E54" s="148" t="s">
        <v>133</v>
      </c>
      <c r="F54" s="198">
        <v>120</v>
      </c>
      <c r="G54" s="135"/>
      <c r="H54" s="64"/>
    </row>
    <row r="55" spans="1:8" ht="11.25">
      <c r="A55" s="72" t="s">
        <v>255</v>
      </c>
      <c r="B55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5" s="137">
        <v>1</v>
      </c>
      <c r="D55" s="275"/>
      <c r="E55" s="148" t="s">
        <v>134</v>
      </c>
      <c r="F55" s="198">
        <v>38.32</v>
      </c>
      <c r="G55" s="135"/>
      <c r="H55" s="64"/>
    </row>
    <row r="56" spans="1:8" ht="11.25">
      <c r="A56" s="72" t="s">
        <v>256</v>
      </c>
      <c r="B56" s="73" t="str">
        <f t="shared" si="0"/>
        <v>1.Надежность снабжения потребителей товарами (услугами)              -в т.ч. сети (км)</v>
      </c>
      <c r="C56" s="137">
        <v>1</v>
      </c>
      <c r="D56" s="275"/>
      <c r="E56" s="148" t="s">
        <v>331</v>
      </c>
      <c r="F56" s="198">
        <v>19</v>
      </c>
      <c r="G56" s="135"/>
      <c r="H56" s="64"/>
    </row>
    <row r="57" spans="1:8" ht="11.25">
      <c r="A57" s="72" t="s">
        <v>257</v>
      </c>
      <c r="B57" s="73" t="str">
        <f t="shared" si="0"/>
        <v>1.Надежность снабжения потребителей товарами (услугами) Износ систем коммунальной инфраструктуры (%), в том числе:</v>
      </c>
      <c r="C57" s="137">
        <v>1</v>
      </c>
      <c r="D57" s="275" t="s">
        <v>135</v>
      </c>
      <c r="E57" s="138" t="s">
        <v>203</v>
      </c>
      <c r="F57" s="174">
        <f>IF(SUM(I58:I59)=0,0,AVERAGE(I58:I59))</f>
        <v>0.8452380952380952</v>
      </c>
      <c r="G57" s="135"/>
      <c r="H57" s="64"/>
    </row>
    <row r="58" spans="1:9" ht="11.25">
      <c r="A58" s="72" t="s">
        <v>258</v>
      </c>
      <c r="B58" s="73" t="str">
        <f t="shared" si="0"/>
        <v>1.Надежность снабжения потребителей товарами (услугами)              -оборудование производства (котлы)</v>
      </c>
      <c r="C58" s="137">
        <v>1</v>
      </c>
      <c r="D58" s="275"/>
      <c r="E58" s="148" t="s">
        <v>133</v>
      </c>
      <c r="F58" s="176">
        <f>IF((F64+(F67-F64+F61))=0,0,F61/(F64+(F67-F64+F61)))</f>
        <v>0.8333333333333334</v>
      </c>
      <c r="G58" s="135"/>
      <c r="H58" s="64"/>
      <c r="I58" s="43">
        <f>IF(F58&gt;0,F58,"")</f>
        <v>0.8333333333333334</v>
      </c>
    </row>
    <row r="59" spans="1:9" ht="11.25">
      <c r="A59" s="72" t="s">
        <v>259</v>
      </c>
      <c r="B59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59" s="137">
        <v>1</v>
      </c>
      <c r="D59" s="275"/>
      <c r="E59" s="148" t="s">
        <v>134</v>
      </c>
      <c r="F59" s="176">
        <f>IF((F65+(F68-F65+F62))=0,0,F62/(F65+(F68-F65+F62)))</f>
        <v>0.8571428571428571</v>
      </c>
      <c r="G59" s="135"/>
      <c r="H59" s="64"/>
      <c r="I59" s="43">
        <f>IF(F59&gt;0,F59,"")</f>
        <v>0.8571428571428571</v>
      </c>
    </row>
    <row r="60" spans="1:8" ht="11.25">
      <c r="A60" s="72" t="s">
        <v>260</v>
      </c>
      <c r="B60" s="73" t="str">
        <f t="shared" si="0"/>
        <v>1.Надежность снабжения потребителей товарами (услугами) Фактический срок службы оборудования (лет), в том числе:</v>
      </c>
      <c r="C60" s="137">
        <v>1</v>
      </c>
      <c r="D60" s="275"/>
      <c r="E60" s="149" t="s">
        <v>204</v>
      </c>
      <c r="F60" s="177"/>
      <c r="G60" s="135"/>
      <c r="H60" s="64"/>
    </row>
    <row r="61" spans="1:8" ht="11.25">
      <c r="A61" s="72" t="s">
        <v>261</v>
      </c>
      <c r="B61" s="73" t="str">
        <f t="shared" si="0"/>
        <v>1.Надежность снабжения потребителей товарами (услугами)              -оборудование производства (котлы)</v>
      </c>
      <c r="C61" s="137">
        <v>1</v>
      </c>
      <c r="D61" s="275"/>
      <c r="E61" s="148" t="s">
        <v>133</v>
      </c>
      <c r="F61" s="196">
        <v>25</v>
      </c>
      <c r="G61" s="135"/>
      <c r="H61" s="64"/>
    </row>
    <row r="62" spans="1:8" ht="11.25">
      <c r="A62" s="72" t="s">
        <v>262</v>
      </c>
      <c r="B62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2" s="137">
        <v>1</v>
      </c>
      <c r="D62" s="275"/>
      <c r="E62" s="148" t="s">
        <v>134</v>
      </c>
      <c r="F62" s="196">
        <v>30</v>
      </c>
      <c r="G62" s="135"/>
      <c r="H62" s="64"/>
    </row>
    <row r="63" spans="1:8" ht="11.25">
      <c r="A63" s="72" t="s">
        <v>263</v>
      </c>
      <c r="B63" s="73" t="str">
        <f t="shared" si="0"/>
        <v>1.Надежность снабжения потребителей товарами (услугами) Нормативный срок службы оборудования (лет), в том числе:</v>
      </c>
      <c r="C63" s="137">
        <v>1</v>
      </c>
      <c r="D63" s="275"/>
      <c r="E63" s="149" t="s">
        <v>205</v>
      </c>
      <c r="F63" s="177"/>
      <c r="G63" s="135"/>
      <c r="H63" s="64"/>
    </row>
    <row r="64" spans="1:8" ht="11.25">
      <c r="A64" s="72" t="s">
        <v>264</v>
      </c>
      <c r="B64" s="73" t="str">
        <f t="shared" si="0"/>
        <v>1.Надежность снабжения потребителей товарами (услугами)              -оборудование производства (котлы)</v>
      </c>
      <c r="C64" s="137">
        <v>1</v>
      </c>
      <c r="D64" s="275"/>
      <c r="E64" s="148" t="s">
        <v>133</v>
      </c>
      <c r="F64" s="196">
        <v>20</v>
      </c>
      <c r="G64" s="135"/>
      <c r="H64" s="64"/>
    </row>
    <row r="65" spans="1:8" ht="11.25">
      <c r="A65" s="72" t="s">
        <v>265</v>
      </c>
      <c r="B65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5" s="137">
        <v>1</v>
      </c>
      <c r="D65" s="275"/>
      <c r="E65" s="148" t="s">
        <v>134</v>
      </c>
      <c r="F65" s="196">
        <v>25</v>
      </c>
      <c r="G65" s="135"/>
      <c r="H65" s="64"/>
    </row>
    <row r="66" spans="1:8" ht="11.25">
      <c r="A66" s="72" t="s">
        <v>266</v>
      </c>
      <c r="B66" s="73" t="str">
        <f t="shared" si="0"/>
        <v>1.Надежность снабжения потребителей товарами (услугами) Возможный остаточный срок службы оборудования (лет), в том числе:</v>
      </c>
      <c r="C66" s="137">
        <v>1</v>
      </c>
      <c r="D66" s="275"/>
      <c r="E66" s="149" t="s">
        <v>213</v>
      </c>
      <c r="F66" s="177"/>
      <c r="G66" s="135"/>
      <c r="H66" s="64"/>
    </row>
    <row r="67" spans="1:8" ht="11.25">
      <c r="A67" s="72" t="s">
        <v>267</v>
      </c>
      <c r="B67" s="73" t="str">
        <f t="shared" si="0"/>
        <v>1.Надежность снабжения потребителей товарами (услугами)              -оборудование производства (котлы)</v>
      </c>
      <c r="C67" s="137">
        <v>1</v>
      </c>
      <c r="D67" s="275"/>
      <c r="E67" s="148" t="s">
        <v>133</v>
      </c>
      <c r="F67" s="196">
        <v>5</v>
      </c>
      <c r="G67" s="135"/>
      <c r="H67" s="64"/>
    </row>
    <row r="68" spans="1:8" ht="11.25">
      <c r="A68" s="72" t="s">
        <v>268</v>
      </c>
      <c r="B68" s="73" t="str">
        <f t="shared" si="0"/>
        <v>1.Надежность снабжения потребителей товарами (услугами)              -оборудование передачи тепловой энергии (сети)</v>
      </c>
      <c r="C68" s="137">
        <v>1</v>
      </c>
      <c r="D68" s="275"/>
      <c r="E68" s="148" t="s">
        <v>134</v>
      </c>
      <c r="F68" s="196">
        <v>5</v>
      </c>
      <c r="G68" s="135"/>
      <c r="H68" s="64"/>
    </row>
    <row r="69" spans="1:8" ht="11.25">
      <c r="A69" s="72" t="s">
        <v>269</v>
      </c>
      <c r="B69" s="73" t="str">
        <f t="shared" si="0"/>
        <v>1.Надежность снабжения потребителей товарами (услугами) Удельный вес сетей, нуждающихся в замене (%)</v>
      </c>
      <c r="C69" s="137">
        <v>1</v>
      </c>
      <c r="D69" s="275" t="s">
        <v>136</v>
      </c>
      <c r="E69" s="138" t="s">
        <v>214</v>
      </c>
      <c r="F69" s="176">
        <f>IF(F23=0,0,F70/F23)</f>
        <v>0.010960906101571063</v>
      </c>
      <c r="G69" s="135"/>
      <c r="H69" s="64"/>
    </row>
    <row r="70" spans="1:8" ht="11.25">
      <c r="A70" s="72" t="s">
        <v>270</v>
      </c>
      <c r="B70" s="73" t="str">
        <f t="shared" si="0"/>
        <v>1.Надежность снабжения потребителей товарами (услугами)    Протяженность сетей, нуждающихся в замене (км):</v>
      </c>
      <c r="C70" s="137">
        <v>1</v>
      </c>
      <c r="D70" s="275"/>
      <c r="E70" s="139" t="s">
        <v>127</v>
      </c>
      <c r="F70" s="199">
        <f>SUM(F71:F72)</f>
        <v>0.21</v>
      </c>
      <c r="G70" s="135"/>
      <c r="H70" s="64"/>
    </row>
    <row r="71" spans="1:8" ht="11.25">
      <c r="A71" s="72" t="s">
        <v>271</v>
      </c>
      <c r="B71" s="73" t="str">
        <f t="shared" si="0"/>
        <v>1.Надежность снабжения потребителей товарами (услугами)    Справочно:           диаметр до 350мм, (км)</v>
      </c>
      <c r="C71" s="137">
        <v>1</v>
      </c>
      <c r="D71" s="275"/>
      <c r="E71" s="139" t="s">
        <v>123</v>
      </c>
      <c r="F71" s="199">
        <v>0.21</v>
      </c>
      <c r="G71" s="135"/>
      <c r="H71" s="64"/>
    </row>
    <row r="72" spans="1:8" ht="11.25">
      <c r="A72" s="72" t="s">
        <v>272</v>
      </c>
      <c r="B72" s="73" t="str">
        <f t="shared" si="0"/>
        <v>1.Надежность снабжения потребителей товарами (услугами)                               диаметр более 350мм, (км)</v>
      </c>
      <c r="C72" s="137">
        <v>1</v>
      </c>
      <c r="D72" s="275"/>
      <c r="E72" s="139" t="s">
        <v>124</v>
      </c>
      <c r="F72" s="199">
        <v>0</v>
      </c>
      <c r="G72" s="135"/>
      <c r="H72" s="64"/>
    </row>
    <row r="73" spans="3:8" ht="12.75">
      <c r="C73" s="137">
        <v>1</v>
      </c>
      <c r="D73" s="288" t="s">
        <v>137</v>
      </c>
      <c r="E73" s="289"/>
      <c r="F73" s="290"/>
      <c r="G73" s="135"/>
      <c r="H73" s="64"/>
    </row>
    <row r="74" spans="1:8" ht="11.25">
      <c r="A74" s="72" t="s">
        <v>273</v>
      </c>
      <c r="B74" s="73" t="str">
        <f aca="true" t="shared" si="1" ref="B74:B79">$D$73&amp;" "&amp;E74</f>
        <v>2. Сбалансированность системы коммунальной инфраструктуры Уровень загрузки производственных мощностей - оборудование производства (котлы), (%)</v>
      </c>
      <c r="C74" s="137">
        <v>1</v>
      </c>
      <c r="D74" s="275" t="s">
        <v>138</v>
      </c>
      <c r="E74" s="149" t="s">
        <v>139</v>
      </c>
      <c r="F74" s="171">
        <f>IF(F76=0,0,F75/F76)</f>
        <v>0.34670947030497595</v>
      </c>
      <c r="G74" s="135"/>
      <c r="H74" s="64"/>
    </row>
    <row r="75" spans="1:8" ht="11.25">
      <c r="A75" s="72" t="s">
        <v>274</v>
      </c>
      <c r="B75" s="73" t="str">
        <f t="shared" si="1"/>
        <v>2. Сбалансированность системы коммунальной инфраструктуры    Фактическая производительность оборудования -оборудование производства (котлы), (Гкал/ч)</v>
      </c>
      <c r="C75" s="137">
        <v>1</v>
      </c>
      <c r="D75" s="275"/>
      <c r="E75" s="139" t="s">
        <v>334</v>
      </c>
      <c r="F75" s="198">
        <v>21.6</v>
      </c>
      <c r="G75" s="135"/>
      <c r="H75" s="64"/>
    </row>
    <row r="76" spans="1:8" ht="11.25">
      <c r="A76" s="72" t="s">
        <v>275</v>
      </c>
      <c r="B76" s="73" t="str">
        <f t="shared" si="1"/>
        <v>2. Сбалансированность системы коммунальной инфраструктуры    Установленная производительность оборудования -оборудование производства (котлы), (Гкал/ч)</v>
      </c>
      <c r="C76" s="137">
        <v>1</v>
      </c>
      <c r="D76" s="275"/>
      <c r="E76" s="139" t="s">
        <v>335</v>
      </c>
      <c r="F76" s="198">
        <v>62.3</v>
      </c>
      <c r="G76" s="135"/>
      <c r="H76" s="64"/>
    </row>
    <row r="77" spans="1:8" ht="11.25">
      <c r="A77" s="72" t="s">
        <v>276</v>
      </c>
      <c r="B77" s="73" t="str">
        <f t="shared" si="1"/>
        <v>2. Сбалансированность системы коммунальной инфраструктуры Обеспеченность потребления товаров и услуг приборами учета (%)</v>
      </c>
      <c r="C77" s="137">
        <v>1</v>
      </c>
      <c r="D77" s="275" t="s">
        <v>140</v>
      </c>
      <c r="E77" s="138" t="s">
        <v>211</v>
      </c>
      <c r="F77" s="171">
        <f>IF(F79=0,0,F78/F79)</f>
        <v>0.31384615384615383</v>
      </c>
      <c r="G77" s="135"/>
      <c r="H77" s="64"/>
    </row>
    <row r="78" spans="1:8" ht="11.25">
      <c r="A78" s="72" t="s">
        <v>277</v>
      </c>
      <c r="B78" s="73" t="str">
        <f t="shared" si="1"/>
        <v>2. Сбалансированность системы коммунальной инфраструктуры    Объем товаров и услуг, реализуемый по приборам учета  (тыс. Гкал/ч)</v>
      </c>
      <c r="C78" s="137">
        <v>1</v>
      </c>
      <c r="D78" s="275"/>
      <c r="E78" s="139" t="s">
        <v>336</v>
      </c>
      <c r="F78" s="198">
        <v>10.2</v>
      </c>
      <c r="G78" s="135"/>
      <c r="H78" s="64"/>
    </row>
    <row r="79" spans="1:8" ht="11.25">
      <c r="A79" s="72" t="s">
        <v>278</v>
      </c>
      <c r="B79" s="73" t="str">
        <f t="shared" si="1"/>
        <v>2. Сбалансированность системы коммунальной инфраструктуры    Общий объем реализации товаров и услуг (тыс. Гкал/ч)</v>
      </c>
      <c r="C79" s="137">
        <v>1</v>
      </c>
      <c r="D79" s="275"/>
      <c r="E79" s="139" t="s">
        <v>337</v>
      </c>
      <c r="F79" s="198">
        <v>32.5</v>
      </c>
      <c r="G79" s="135"/>
      <c r="H79" s="64"/>
    </row>
    <row r="80" spans="3:8" ht="12.75">
      <c r="C80" s="137">
        <v>1</v>
      </c>
      <c r="D80" s="288" t="s">
        <v>436</v>
      </c>
      <c r="E80" s="289"/>
      <c r="F80" s="290"/>
      <c r="G80" s="135"/>
      <c r="H80" s="64"/>
    </row>
    <row r="81" spans="1:17" s="48" customFormat="1" ht="11.25">
      <c r="A81" s="45" t="s">
        <v>279</v>
      </c>
      <c r="B81" s="73" t="str">
        <f>$D$80&amp;" "&amp;E81</f>
        <v>3. Доступность товаров и услуг для потребителей Доля потребителей в жилых домах, обеспеченных доступом к объектам (%)</v>
      </c>
      <c r="C81" s="137">
        <v>1</v>
      </c>
      <c r="D81" s="275" t="s">
        <v>437</v>
      </c>
      <c r="E81" s="138" t="s">
        <v>212</v>
      </c>
      <c r="F81" s="171">
        <f>IF(F83=0,0,F82/F83)</f>
        <v>0</v>
      </c>
      <c r="G81" s="134"/>
      <c r="H81" s="49"/>
      <c r="I81" s="43"/>
      <c r="O81" s="43"/>
      <c r="P81" s="43"/>
      <c r="Q81" s="43"/>
    </row>
    <row r="82" spans="1:17" s="48" customFormat="1" ht="11.25">
      <c r="A82" s="45" t="s">
        <v>280</v>
      </c>
      <c r="B82" s="73" t="str">
        <f aca="true" t="shared" si="2" ref="B82:B93">$D$80&amp;" "&amp;E82</f>
        <v>3. Доступность товаров и услуг для потребителей    Численность населения, пользующихся услугами данной организации (чел.)</v>
      </c>
      <c r="C82" s="137">
        <v>1</v>
      </c>
      <c r="D82" s="275"/>
      <c r="E82" s="141" t="s">
        <v>201</v>
      </c>
      <c r="F82" s="196">
        <v>0</v>
      </c>
      <c r="G82" s="134"/>
      <c r="H82" s="49"/>
      <c r="I82" s="43"/>
      <c r="O82" s="43"/>
      <c r="P82" s="43"/>
      <c r="Q82" s="43"/>
    </row>
    <row r="83" spans="1:17" s="46" customFormat="1" ht="11.25">
      <c r="A83" s="45" t="s">
        <v>281</v>
      </c>
      <c r="B83" s="73" t="str">
        <f t="shared" si="2"/>
        <v>3. Доступность товаров и услуг для потребителей    Численность населения, муниципального образования (чел.)</v>
      </c>
      <c r="C83" s="137">
        <v>1</v>
      </c>
      <c r="D83" s="300"/>
      <c r="E83" s="150" t="s">
        <v>209</v>
      </c>
      <c r="F83" s="197">
        <v>0</v>
      </c>
      <c r="G83" s="167"/>
      <c r="H83" s="66"/>
      <c r="I83" s="67"/>
      <c r="J83" s="66"/>
      <c r="O83" s="43"/>
      <c r="P83" s="43"/>
      <c r="Q83" s="43"/>
    </row>
    <row r="84" spans="1:17" s="48" customFormat="1" ht="15" customHeight="1">
      <c r="A84" s="45" t="s">
        <v>282</v>
      </c>
      <c r="B84" s="73" t="str">
        <f t="shared" si="2"/>
        <v>3. Доступность товаров и услуг для потребителей Доля расходов на оплату услуг в совокупном доходе населения (%)</v>
      </c>
      <c r="C84" s="137">
        <v>1</v>
      </c>
      <c r="D84" s="298" t="s">
        <v>438</v>
      </c>
      <c r="E84" s="146" t="s">
        <v>206</v>
      </c>
      <c r="F84" s="178">
        <f>IF(F86=0,0,F85/F86)</f>
        <v>0</v>
      </c>
      <c r="G84" s="134"/>
      <c r="H84" s="293"/>
      <c r="I84" s="294"/>
      <c r="J84" s="294"/>
      <c r="O84" s="43"/>
      <c r="P84" s="43"/>
      <c r="Q84" s="43"/>
    </row>
    <row r="85" spans="1:17" s="48" customFormat="1" ht="11.25">
      <c r="A85" s="45" t="s">
        <v>283</v>
      </c>
      <c r="B85" s="73" t="str">
        <f t="shared" si="2"/>
        <v>3. Доступность товаров и услуг для потребителей    Среднемесячный платеж населения за услуги теплоснабжения (руб.)</v>
      </c>
      <c r="C85" s="137">
        <v>1</v>
      </c>
      <c r="D85" s="299"/>
      <c r="E85" s="141" t="s">
        <v>439</v>
      </c>
      <c r="F85" s="199">
        <v>523</v>
      </c>
      <c r="G85" s="134"/>
      <c r="H85" s="49"/>
      <c r="I85" s="43"/>
      <c r="O85" s="43"/>
      <c r="P85" s="43"/>
      <c r="Q85" s="43"/>
    </row>
    <row r="86" spans="1:17" s="48" customFormat="1" ht="11.25">
      <c r="A86" s="45" t="s">
        <v>284</v>
      </c>
      <c r="B86" s="73" t="str">
        <f t="shared" si="2"/>
        <v>3. Доступность товаров и услуг для потребителей    Денежные доходы населения, средние на человека (руб.)</v>
      </c>
      <c r="C86" s="137">
        <v>1</v>
      </c>
      <c r="D86" s="299"/>
      <c r="E86" s="141" t="s">
        <v>207</v>
      </c>
      <c r="F86" s="199">
        <v>0</v>
      </c>
      <c r="G86" s="134"/>
      <c r="H86" s="49"/>
      <c r="I86" s="43"/>
      <c r="O86" s="43"/>
      <c r="P86" s="43"/>
      <c r="Q86" s="43"/>
    </row>
    <row r="87" spans="1:17" s="48" customFormat="1" ht="11.25">
      <c r="A87" s="45" t="s">
        <v>285</v>
      </c>
      <c r="B87" s="73" t="str">
        <f t="shared" si="2"/>
        <v>3. Доступность товаров и услуг для потребителей Индекс нового строительства (ед.)</v>
      </c>
      <c r="C87" s="137">
        <v>1</v>
      </c>
      <c r="D87" s="275" t="s">
        <v>440</v>
      </c>
      <c r="E87" s="138" t="s">
        <v>162</v>
      </c>
      <c r="F87" s="169">
        <f>IF(F23=0,0,F88/F23)</f>
        <v>0</v>
      </c>
      <c r="G87" s="134"/>
      <c r="H87" s="49"/>
      <c r="I87" s="43"/>
      <c r="O87" s="43"/>
      <c r="P87" s="43"/>
      <c r="Q87" s="43"/>
    </row>
    <row r="88" spans="1:17" s="48" customFormat="1" ht="11.25">
      <c r="A88" s="45" t="s">
        <v>286</v>
      </c>
      <c r="B88" s="73" t="str">
        <f t="shared" si="2"/>
        <v>3. Доступность товаров и услуг для потребителей    Протяженность построенных сетей (км.)</v>
      </c>
      <c r="C88" s="137">
        <v>1</v>
      </c>
      <c r="D88" s="275"/>
      <c r="E88" s="139" t="s">
        <v>128</v>
      </c>
      <c r="F88" s="198">
        <v>0</v>
      </c>
      <c r="G88" s="134"/>
      <c r="H88" s="49"/>
      <c r="I88" s="43"/>
      <c r="O88" s="43"/>
      <c r="P88" s="43"/>
      <c r="Q88" s="43"/>
    </row>
    <row r="89" spans="1:8" ht="11.25">
      <c r="A89" s="72" t="s">
        <v>287</v>
      </c>
      <c r="B89" s="73" t="str">
        <f t="shared" si="2"/>
        <v>3. Доступность товаров и услуг для потребителей Удельное теплопотребление, (Гкал/чел)</v>
      </c>
      <c r="C89" s="137">
        <v>1</v>
      </c>
      <c r="D89" s="164" t="s">
        <v>441</v>
      </c>
      <c r="E89" s="146" t="s">
        <v>442</v>
      </c>
      <c r="F89" s="179">
        <f>IF(F82=0,0,F39/F82*1000)</f>
        <v>0</v>
      </c>
      <c r="G89" s="135"/>
      <c r="H89" s="64"/>
    </row>
    <row r="90" spans="1:17" s="48" customFormat="1" ht="11.25">
      <c r="A90" s="45" t="s">
        <v>288</v>
      </c>
      <c r="B90" s="73" t="str">
        <f t="shared" si="2"/>
        <v>3. Доступность товаров и услуг для потребителей Стоимость подключения в расчете на 1 м2 (%)</v>
      </c>
      <c r="C90" s="137">
        <v>1</v>
      </c>
      <c r="D90" s="275" t="s">
        <v>443</v>
      </c>
      <c r="E90" s="146" t="s">
        <v>163</v>
      </c>
      <c r="F90" s="169">
        <f>IF(F91=0,0,(F92*F93)/F91)</f>
        <v>0</v>
      </c>
      <c r="G90" s="134"/>
      <c r="H90" s="49"/>
      <c r="I90" s="43"/>
      <c r="O90" s="43"/>
      <c r="P90" s="43"/>
      <c r="Q90" s="43"/>
    </row>
    <row r="91" spans="1:17" s="48" customFormat="1" ht="11.25">
      <c r="A91" s="45" t="s">
        <v>289</v>
      </c>
      <c r="B91" s="73" t="str">
        <f t="shared" si="2"/>
        <v>3. Доступность товаров и услуг для потребителей    Средняя рыночная стоимость 1 кв. м нового жилья (руб.)</v>
      </c>
      <c r="C91" s="137">
        <v>1</v>
      </c>
      <c r="D91" s="275"/>
      <c r="E91" s="151" t="s">
        <v>115</v>
      </c>
      <c r="F91" s="198">
        <v>0</v>
      </c>
      <c r="G91" s="134"/>
      <c r="H91" s="49"/>
      <c r="I91" s="43"/>
      <c r="O91" s="43"/>
      <c r="P91" s="43"/>
      <c r="Q91" s="43"/>
    </row>
    <row r="92" spans="1:17" s="48" customFormat="1" ht="11.25">
      <c r="A92" s="45" t="s">
        <v>290</v>
      </c>
      <c r="B92" s="73" t="str">
        <f t="shared" si="2"/>
        <v>3. Доступность товаров и услуг для потребителей    Удельная нагрузка на новое строительство (Гкал/ч на кв.м.)</v>
      </c>
      <c r="C92" s="137">
        <v>1</v>
      </c>
      <c r="D92" s="275"/>
      <c r="E92" s="151" t="s">
        <v>338</v>
      </c>
      <c r="F92" s="198">
        <v>0</v>
      </c>
      <c r="G92" s="134"/>
      <c r="H92" s="49"/>
      <c r="I92" s="43"/>
      <c r="O92" s="43"/>
      <c r="P92" s="43"/>
      <c r="Q92" s="43"/>
    </row>
    <row r="93" spans="1:17" s="48" customFormat="1" ht="11.25">
      <c r="A93" s="45" t="s">
        <v>291</v>
      </c>
      <c r="B93" s="73" t="str">
        <f t="shared" si="2"/>
        <v>3. Доступность товаров и услуг для потребителей    Тариф на подключение к системе коммунальной инфраструктуры (рублей на Гкал/ч)</v>
      </c>
      <c r="C93" s="137">
        <v>1</v>
      </c>
      <c r="D93" s="275"/>
      <c r="E93" s="151" t="s">
        <v>339</v>
      </c>
      <c r="F93" s="198">
        <v>0</v>
      </c>
      <c r="G93" s="134"/>
      <c r="H93" s="49"/>
      <c r="I93" s="43"/>
      <c r="O93" s="43"/>
      <c r="P93" s="43"/>
      <c r="Q93" s="43"/>
    </row>
    <row r="94" spans="1:17" s="48" customFormat="1" ht="12.75">
      <c r="A94" s="45"/>
      <c r="B94" s="43"/>
      <c r="C94" s="137">
        <v>1</v>
      </c>
      <c r="D94" s="288" t="s">
        <v>444</v>
      </c>
      <c r="E94" s="289"/>
      <c r="F94" s="290"/>
      <c r="G94" s="134"/>
      <c r="H94" s="49"/>
      <c r="I94" s="43"/>
      <c r="O94" s="43"/>
      <c r="P94" s="43"/>
      <c r="Q94" s="43"/>
    </row>
    <row r="95" spans="1:17" s="48" customFormat="1" ht="11.25">
      <c r="A95" s="45" t="s">
        <v>292</v>
      </c>
      <c r="B95" s="73" t="str">
        <f>$D$94&amp;" "&amp;E95</f>
        <v>4. Эффективность деятельности      Рентабельность деятельности (%)</v>
      </c>
      <c r="C95" s="137">
        <v>1</v>
      </c>
      <c r="D95" s="275" t="s">
        <v>445</v>
      </c>
      <c r="E95" s="138" t="s">
        <v>164</v>
      </c>
      <c r="F95" s="171">
        <f>IF(F97=0,0,F96/F97)</f>
        <v>0.06984730203063116</v>
      </c>
      <c r="G95" s="134"/>
      <c r="H95" s="49"/>
      <c r="I95" s="43"/>
      <c r="O95" s="43"/>
      <c r="P95" s="43"/>
      <c r="Q95" s="43"/>
    </row>
    <row r="96" spans="1:17" s="48" customFormat="1" ht="22.5">
      <c r="A96" s="45" t="s">
        <v>293</v>
      </c>
      <c r="B96" s="73" t="str">
        <f aca="true" t="shared" si="3" ref="B96:B116">$D$94&amp;" "&amp;E96</f>
        <v>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96" s="137">
        <v>1</v>
      </c>
      <c r="D96" s="275"/>
      <c r="E96" s="152" t="s">
        <v>103</v>
      </c>
      <c r="F96" s="198">
        <v>3051</v>
      </c>
      <c r="G96" s="134"/>
      <c r="H96" s="49"/>
      <c r="I96" s="43"/>
      <c r="O96" s="43"/>
      <c r="P96" s="43"/>
      <c r="Q96" s="43"/>
    </row>
    <row r="97" spans="1:17" s="48" customFormat="1" ht="11.25">
      <c r="A97" s="45" t="s">
        <v>294</v>
      </c>
      <c r="B97" s="73" t="str">
        <f t="shared" si="3"/>
        <v>4. Эффективность деятельности         Выручка организации коммунального комплекса (тыс. руб.)</v>
      </c>
      <c r="C97" s="137">
        <v>1</v>
      </c>
      <c r="D97" s="275"/>
      <c r="E97" s="152" t="s">
        <v>104</v>
      </c>
      <c r="F97" s="198">
        <v>43681</v>
      </c>
      <c r="G97" s="134"/>
      <c r="H97" s="49"/>
      <c r="I97" s="43"/>
      <c r="O97" s="43"/>
      <c r="P97" s="43"/>
      <c r="Q97" s="43"/>
    </row>
    <row r="98" spans="1:17" s="48" customFormat="1" ht="11.25">
      <c r="A98" s="45" t="s">
        <v>295</v>
      </c>
      <c r="B98" s="73" t="str">
        <f t="shared" si="3"/>
        <v>4. Эффективность деятельности      Уровень сбора платежей (%)</v>
      </c>
      <c r="C98" s="137">
        <v>1</v>
      </c>
      <c r="D98" s="275" t="s">
        <v>446</v>
      </c>
      <c r="E98" s="138" t="s">
        <v>165</v>
      </c>
      <c r="F98" s="171">
        <f>IF(F100=0,0,F99/F100)</f>
        <v>0.665827247544699</v>
      </c>
      <c r="G98" s="134"/>
      <c r="H98" s="49"/>
      <c r="I98" s="43"/>
      <c r="O98" s="43"/>
      <c r="P98" s="43"/>
      <c r="Q98" s="43"/>
    </row>
    <row r="99" spans="1:17" s="48" customFormat="1" ht="11.25">
      <c r="A99" s="45" t="s">
        <v>296</v>
      </c>
      <c r="B99" s="73" t="str">
        <f t="shared" si="3"/>
        <v>4. Эффективность деятельности         Объем средств, собранных за услуги объектов теплоснабжения (тыс. руб.)</v>
      </c>
      <c r="C99" s="137">
        <v>1</v>
      </c>
      <c r="D99" s="275"/>
      <c r="E99" s="139" t="s">
        <v>105</v>
      </c>
      <c r="F99" s="198">
        <v>29084</v>
      </c>
      <c r="G99" s="134"/>
      <c r="H99" s="49"/>
      <c r="I99" s="43"/>
      <c r="O99" s="43"/>
      <c r="P99" s="43"/>
      <c r="Q99" s="43"/>
    </row>
    <row r="100" spans="1:17" s="48" customFormat="1" ht="11.25">
      <c r="A100" s="45" t="s">
        <v>297</v>
      </c>
      <c r="B100" s="73" t="str">
        <f t="shared" si="3"/>
        <v>4. Эффективность деятельности         Объем начисленных средств за услуги объектов теплоснабжения (тыс. руб.)</v>
      </c>
      <c r="C100" s="137">
        <v>1</v>
      </c>
      <c r="D100" s="275"/>
      <c r="E100" s="139" t="s">
        <v>106</v>
      </c>
      <c r="F100" s="198">
        <v>43681</v>
      </c>
      <c r="G100" s="134"/>
      <c r="H100" s="49"/>
      <c r="I100" s="43"/>
      <c r="O100" s="43"/>
      <c r="P100" s="43"/>
      <c r="Q100" s="43"/>
    </row>
    <row r="101" spans="1:8" ht="15" customHeight="1">
      <c r="A101" s="72" t="s">
        <v>298</v>
      </c>
      <c r="B101" s="73" t="str">
        <f t="shared" si="3"/>
        <v>4. Эффективность деятельности      Удельный норматив расхода топлива на отпущенную тепловую энергию (кг условного топлива на Гкал. )</v>
      </c>
      <c r="C101" s="137">
        <v>1</v>
      </c>
      <c r="D101" s="164" t="s">
        <v>447</v>
      </c>
      <c r="E101" s="153" t="s">
        <v>448</v>
      </c>
      <c r="F101" s="180">
        <v>0</v>
      </c>
      <c r="G101" s="135"/>
      <c r="H101" s="64"/>
    </row>
    <row r="102" spans="1:8" ht="11.25">
      <c r="A102" s="72" t="s">
        <v>299</v>
      </c>
      <c r="B102" s="73" t="str">
        <f t="shared" si="3"/>
        <v>4. Эффективность деятельности      Коэффициент соотношения фактического расхода топлива с нормативным (ед.)</v>
      </c>
      <c r="C102" s="137">
        <v>1</v>
      </c>
      <c r="D102" s="275" t="s">
        <v>449</v>
      </c>
      <c r="E102" s="154" t="s">
        <v>112</v>
      </c>
      <c r="F102" s="181">
        <f>IF(F101=0,0,F103/F101)</f>
        <v>0</v>
      </c>
      <c r="G102" s="135"/>
      <c r="H102" s="64"/>
    </row>
    <row r="103" spans="1:8" ht="11.25">
      <c r="A103" s="72" t="s">
        <v>300</v>
      </c>
      <c r="B103" s="73" t="str">
        <f t="shared" si="3"/>
        <v>4. Эффективность деятельности         Фактический удельный расход топлива на отпущенную тепловую энергию (кг условного топлива на Гкал.)</v>
      </c>
      <c r="C103" s="137">
        <v>1</v>
      </c>
      <c r="D103" s="275"/>
      <c r="E103" s="147" t="s">
        <v>450</v>
      </c>
      <c r="F103" s="182">
        <v>171</v>
      </c>
      <c r="G103" s="135"/>
      <c r="H103" s="64"/>
    </row>
    <row r="104" spans="1:8" ht="22.5">
      <c r="A104" s="72" t="s">
        <v>301</v>
      </c>
      <c r="B104" s="73" t="str">
        <f t="shared" si="3"/>
        <v>4. Эффективность деятельности         Удельный норматив расхода воды на отпущенную тепловую энергию (Приказ ФСТ от 6.8.2004 N 20-э/2), (куб. м на Гкал.)</v>
      </c>
      <c r="C104" s="137">
        <v>1</v>
      </c>
      <c r="D104" s="164" t="s">
        <v>451</v>
      </c>
      <c r="E104" s="147" t="s">
        <v>452</v>
      </c>
      <c r="F104" s="200">
        <v>1.3</v>
      </c>
      <c r="G104" s="135"/>
      <c r="H104" s="64"/>
    </row>
    <row r="105" spans="1:8" ht="11.25">
      <c r="A105" s="72" t="s">
        <v>302</v>
      </c>
      <c r="B105" s="73" t="str">
        <f t="shared" si="3"/>
        <v>4. Эффективность деятельности      Коэффициент соотношения фактического расхода воды с нормативным (ед. )</v>
      </c>
      <c r="C105" s="137">
        <v>1</v>
      </c>
      <c r="D105" s="275" t="s">
        <v>0</v>
      </c>
      <c r="E105" s="154" t="s">
        <v>1</v>
      </c>
      <c r="F105" s="170">
        <f>IF(F104=0,0,F106/F104)</f>
        <v>14.076923076923077</v>
      </c>
      <c r="G105" s="135"/>
      <c r="H105" s="64"/>
    </row>
    <row r="106" spans="1:8" ht="11.25">
      <c r="A106" s="72" t="s">
        <v>303</v>
      </c>
      <c r="B106" s="73" t="str">
        <f t="shared" si="3"/>
        <v>4. Эффективность деятельности         Фактический расход воды на отпущенную тепловую энергию (куб. м на Гкал.)</v>
      </c>
      <c r="C106" s="137">
        <v>1</v>
      </c>
      <c r="D106" s="275"/>
      <c r="E106" s="147" t="s">
        <v>2</v>
      </c>
      <c r="F106" s="198">
        <v>18.3</v>
      </c>
      <c r="G106" s="135"/>
      <c r="H106" s="64"/>
    </row>
    <row r="107" spans="1:17" s="48" customFormat="1" ht="11.25">
      <c r="A107" s="45" t="s">
        <v>304</v>
      </c>
      <c r="B107" s="73" t="str">
        <f t="shared" si="3"/>
        <v>4. Эффективность деятельности      Эффективность использования энергии, (кВтч/тыс.Гкал)</v>
      </c>
      <c r="C107" s="137">
        <v>1</v>
      </c>
      <c r="D107" s="164" t="s">
        <v>3</v>
      </c>
      <c r="E107" s="138" t="s">
        <v>4</v>
      </c>
      <c r="F107" s="201">
        <v>0.0215</v>
      </c>
      <c r="G107" s="134"/>
      <c r="H107" s="49"/>
      <c r="I107" s="43"/>
      <c r="O107" s="43"/>
      <c r="P107" s="43"/>
      <c r="Q107" s="43"/>
    </row>
    <row r="108" spans="1:17" s="48" customFormat="1" ht="11.25">
      <c r="A108" s="45" t="s">
        <v>305</v>
      </c>
      <c r="B108" s="73" t="str">
        <f t="shared" si="3"/>
        <v>4. Эффективность деятельности         Расход электрической энергии, (тыс. кВтч)</v>
      </c>
      <c r="C108" s="137">
        <v>1</v>
      </c>
      <c r="D108" s="275" t="s">
        <v>5</v>
      </c>
      <c r="E108" s="139" t="s">
        <v>129</v>
      </c>
      <c r="F108" s="198">
        <v>699</v>
      </c>
      <c r="G108" s="134"/>
      <c r="H108" s="49"/>
      <c r="I108" s="43"/>
      <c r="O108" s="43"/>
      <c r="P108" s="43"/>
      <c r="Q108" s="43"/>
    </row>
    <row r="109" spans="1:17" s="48" customFormat="1" ht="11.25">
      <c r="A109" s="45" t="s">
        <v>306</v>
      </c>
      <c r="B109" s="73" t="str">
        <f t="shared" si="3"/>
        <v>4. Эффективность деятельности         Фактический расход электрической энергии на отпущенную тепловую энергию (кВтч на Гкал.)</v>
      </c>
      <c r="C109" s="137">
        <v>1</v>
      </c>
      <c r="D109" s="275"/>
      <c r="E109" s="139" t="s">
        <v>328</v>
      </c>
      <c r="F109" s="169">
        <f>IF(F38=0,0,F108/F38)</f>
        <v>21.5010765918179</v>
      </c>
      <c r="G109" s="134"/>
      <c r="H109" s="49"/>
      <c r="I109" s="43"/>
      <c r="O109" s="43"/>
      <c r="P109" s="43"/>
      <c r="Q109" s="43"/>
    </row>
    <row r="110" spans="1:8" ht="11.25">
      <c r="A110" s="45" t="s">
        <v>307</v>
      </c>
      <c r="B110" s="73" t="str">
        <f t="shared" si="3"/>
        <v>4. Эффективность деятельности      Коэффициент соотношения фактического расхода электрической энергии с нормативным (ед.)</v>
      </c>
      <c r="C110" s="137">
        <v>1</v>
      </c>
      <c r="D110" s="275"/>
      <c r="E110" s="154" t="s">
        <v>111</v>
      </c>
      <c r="F110" s="170">
        <f>IF(F107=0,0,F109/F107)</f>
        <v>1000.0500740380419</v>
      </c>
      <c r="G110" s="135"/>
      <c r="H110" s="64"/>
    </row>
    <row r="111" spans="1:17" s="48" customFormat="1" ht="11.25">
      <c r="A111" s="45" t="s">
        <v>308</v>
      </c>
      <c r="B111" s="73" t="str">
        <f t="shared" si="3"/>
        <v>4. Эффективность деятельности      Эффективность использования персонала (трудоемкость производства) (чел./км сетей)</v>
      </c>
      <c r="C111" s="137">
        <v>1</v>
      </c>
      <c r="D111" s="275" t="s">
        <v>6</v>
      </c>
      <c r="E111" s="138" t="s">
        <v>454</v>
      </c>
      <c r="F111" s="169">
        <f>IF(F23=0,0,F112/F23)</f>
        <v>15.188684169319902</v>
      </c>
      <c r="G111" s="134"/>
      <c r="H111" s="49"/>
      <c r="I111" s="43"/>
      <c r="O111" s="43"/>
      <c r="P111" s="43"/>
      <c r="Q111" s="43"/>
    </row>
    <row r="112" spans="1:17" s="48" customFormat="1" ht="11.25">
      <c r="A112" s="45" t="s">
        <v>309</v>
      </c>
      <c r="B112" s="73" t="str">
        <f t="shared" si="3"/>
        <v>4. Эффективность деятельности         Штатное кол-во персонала (чел.)</v>
      </c>
      <c r="C112" s="137">
        <v>1</v>
      </c>
      <c r="D112" s="275"/>
      <c r="E112" s="155" t="s">
        <v>7</v>
      </c>
      <c r="F112" s="195">
        <v>291</v>
      </c>
      <c r="G112" s="134"/>
      <c r="H112" s="49"/>
      <c r="I112" s="43"/>
      <c r="O112" s="43"/>
      <c r="P112" s="43"/>
      <c r="Q112" s="43"/>
    </row>
    <row r="113" spans="1:17" s="48" customFormat="1" ht="11.25">
      <c r="A113" s="45" t="s">
        <v>310</v>
      </c>
      <c r="B113" s="73" t="str">
        <f t="shared" si="3"/>
        <v>4. Эффективность деятельности      Производительность труда (Гкал/чел)</v>
      </c>
      <c r="C113" s="137">
        <v>1</v>
      </c>
      <c r="D113" s="164" t="s">
        <v>8</v>
      </c>
      <c r="E113" s="138" t="s">
        <v>9</v>
      </c>
      <c r="F113" s="169">
        <f>IF(F112=0,0,F38/F112*1000)</f>
        <v>111.71821305841927</v>
      </c>
      <c r="G113" s="134"/>
      <c r="H113" s="49"/>
      <c r="I113" s="43"/>
      <c r="O113" s="43"/>
      <c r="P113" s="43"/>
      <c r="Q113" s="43"/>
    </row>
    <row r="114" spans="1:17" s="48" customFormat="1" ht="11.25">
      <c r="A114" s="45" t="s">
        <v>311</v>
      </c>
      <c r="B114" s="73" t="str">
        <f t="shared" si="3"/>
        <v>4. Эффективность деятельности      Период сбора платежей (дней)</v>
      </c>
      <c r="C114" s="137">
        <v>1</v>
      </c>
      <c r="D114" s="275" t="s">
        <v>10</v>
      </c>
      <c r="E114" s="138" t="s">
        <v>166</v>
      </c>
      <c r="F114" s="170">
        <f>IF(F116=0,0,Справочники!I8/(F115/F116))</f>
        <v>30.409720473432383</v>
      </c>
      <c r="G114" s="134"/>
      <c r="H114" s="49"/>
      <c r="I114" s="43"/>
      <c r="O114" s="43"/>
      <c r="P114" s="43"/>
      <c r="Q114" s="43"/>
    </row>
    <row r="115" spans="1:17" s="48" customFormat="1" ht="11.25">
      <c r="A115" s="45" t="s">
        <v>312</v>
      </c>
      <c r="B115" s="73" t="str">
        <f t="shared" si="3"/>
        <v>4. Эффективность деятельности         Объем выручки от реализации ПП и ИП (тыс. руб.)</v>
      </c>
      <c r="C115" s="137">
        <v>1</v>
      </c>
      <c r="D115" s="275"/>
      <c r="E115" s="139" t="s">
        <v>107</v>
      </c>
      <c r="F115" s="198">
        <v>43681</v>
      </c>
      <c r="G115" s="134"/>
      <c r="H115" s="49"/>
      <c r="I115" s="43"/>
      <c r="O115" s="43"/>
      <c r="P115" s="43"/>
      <c r="Q115" s="43"/>
    </row>
    <row r="116" spans="1:17" s="48" customFormat="1" ht="11.25">
      <c r="A116" s="45" t="s">
        <v>313</v>
      </c>
      <c r="B116" s="73" t="str">
        <f t="shared" si="3"/>
        <v>4. Эффективность деятельности         Объем дебиторской задолженности за период реализации ПП и ИП (тыс. руб.)</v>
      </c>
      <c r="C116" s="137">
        <v>1</v>
      </c>
      <c r="D116" s="275"/>
      <c r="E116" s="139" t="s">
        <v>110</v>
      </c>
      <c r="F116" s="198">
        <v>14597</v>
      </c>
      <c r="G116" s="134"/>
      <c r="H116" s="49"/>
      <c r="I116" s="43"/>
      <c r="O116" s="43"/>
      <c r="P116" s="43"/>
      <c r="Q116" s="43"/>
    </row>
    <row r="117" spans="3:8" ht="12.75">
      <c r="C117" s="137">
        <v>1</v>
      </c>
      <c r="D117" s="295" t="s">
        <v>11</v>
      </c>
      <c r="E117" s="296"/>
      <c r="F117" s="297"/>
      <c r="G117" s="135"/>
      <c r="H117" s="64"/>
    </row>
    <row r="118" spans="1:8" ht="11.25">
      <c r="A118" s="72" t="s">
        <v>314</v>
      </c>
      <c r="B118" s="73" t="str">
        <f>$D$117&amp;" "&amp;E118</f>
        <v>5. Источники инвестирования инвестиционной программы            Привлеченные средства (тыс. руб.), из них:</v>
      </c>
      <c r="C118" s="137">
        <v>1</v>
      </c>
      <c r="D118" s="291" t="s">
        <v>12</v>
      </c>
      <c r="E118" s="156" t="s">
        <v>167</v>
      </c>
      <c r="F118" s="169">
        <f>F119+F121+F122+F126+F127</f>
        <v>0</v>
      </c>
      <c r="G118" s="135"/>
      <c r="H118" s="64"/>
    </row>
    <row r="119" spans="1:8" ht="11.25">
      <c r="A119" s="72" t="s">
        <v>315</v>
      </c>
      <c r="B119" s="73" t="str">
        <f aca="true" t="shared" si="4" ref="B119:B134">$D$117&amp;" "&amp;E119</f>
        <v>5. Источники инвестирования инвестиционной программы               кредиты банков (тыс. руб.)</v>
      </c>
      <c r="C119" s="137">
        <v>1</v>
      </c>
      <c r="D119" s="291"/>
      <c r="E119" s="157" t="s">
        <v>130</v>
      </c>
      <c r="F119" s="169">
        <v>0</v>
      </c>
      <c r="G119" s="135"/>
      <c r="H119" s="64"/>
    </row>
    <row r="120" spans="1:8" ht="11.25">
      <c r="A120" s="72" t="s">
        <v>316</v>
      </c>
      <c r="B120" s="73" t="str">
        <f t="shared" si="4"/>
        <v>5. Источники инвестирования инвестиционной программы                             из них:  кредиты иностранных банков (тыс. руб.)</v>
      </c>
      <c r="C120" s="137">
        <v>1</v>
      </c>
      <c r="D120" s="291"/>
      <c r="E120" s="158" t="s">
        <v>168</v>
      </c>
      <c r="F120" s="169">
        <v>0</v>
      </c>
      <c r="G120" s="135"/>
      <c r="H120" s="64"/>
    </row>
    <row r="121" spans="1:8" ht="11.25">
      <c r="A121" s="72" t="s">
        <v>317</v>
      </c>
      <c r="B121" s="73" t="str">
        <f t="shared" si="4"/>
        <v>5. Источники инвестирования инвестиционной программы               заемные средства других организаций (тыс. руб.)</v>
      </c>
      <c r="C121" s="137">
        <v>1</v>
      </c>
      <c r="D121" s="291"/>
      <c r="E121" s="157" t="s">
        <v>219</v>
      </c>
      <c r="F121" s="169">
        <v>0</v>
      </c>
      <c r="G121" s="135"/>
      <c r="H121" s="64"/>
    </row>
    <row r="122" spans="1:8" ht="11.25">
      <c r="A122" s="72" t="s">
        <v>318</v>
      </c>
      <c r="B122" s="73" t="str">
        <f t="shared" si="4"/>
        <v>5. Источники инвестирования инвестиционной программы            бюджетные средства (тыс. руб.)</v>
      </c>
      <c r="C122" s="137">
        <v>1</v>
      </c>
      <c r="D122" s="291"/>
      <c r="E122" s="159" t="s">
        <v>169</v>
      </c>
      <c r="F122" s="169">
        <f>SUM(F123:F125)</f>
        <v>0</v>
      </c>
      <c r="G122" s="135"/>
      <c r="H122" s="64"/>
    </row>
    <row r="123" spans="1:8" ht="11.25">
      <c r="A123" s="72" t="s">
        <v>319</v>
      </c>
      <c r="B123" s="73" t="str">
        <f t="shared" si="4"/>
        <v>5. Источники инвестирования инвестиционной программы                             из них:  Федеральный бюджет (тыс. руб.)</v>
      </c>
      <c r="C123" s="137">
        <v>1</v>
      </c>
      <c r="D123" s="291"/>
      <c r="E123" s="158" t="s">
        <v>170</v>
      </c>
      <c r="F123" s="169">
        <v>0</v>
      </c>
      <c r="G123" s="135"/>
      <c r="H123" s="64"/>
    </row>
    <row r="124" spans="1:8" ht="11.25">
      <c r="A124" s="72" t="s">
        <v>320</v>
      </c>
      <c r="B124" s="73" t="str">
        <f t="shared" si="4"/>
        <v>5. Источники инвестирования инвестиционной программы                                           бюджет субъекта РФ (тыс. руб.)</v>
      </c>
      <c r="C124" s="137">
        <v>1</v>
      </c>
      <c r="D124" s="291"/>
      <c r="E124" s="158" t="s">
        <v>171</v>
      </c>
      <c r="F124" s="169">
        <v>0</v>
      </c>
      <c r="G124" s="135"/>
      <c r="H124" s="64"/>
    </row>
    <row r="125" spans="1:8" ht="11.25">
      <c r="A125" s="72" t="s">
        <v>321</v>
      </c>
      <c r="B125" s="73" t="str">
        <f t="shared" si="4"/>
        <v>5. Источники инвестирования инвестиционной программы                                           бюджет муниципального образования (тыс. руб.)</v>
      </c>
      <c r="C125" s="137">
        <v>1</v>
      </c>
      <c r="D125" s="291"/>
      <c r="E125" s="158" t="s">
        <v>172</v>
      </c>
      <c r="F125" s="169">
        <v>0</v>
      </c>
      <c r="G125" s="135"/>
      <c r="H125" s="64"/>
    </row>
    <row r="126" spans="1:8" ht="11.25">
      <c r="A126" s="72" t="s">
        <v>322</v>
      </c>
      <c r="B126" s="73" t="str">
        <f t="shared" si="4"/>
        <v>5. Источники инвестирования инвестиционной программы               средства внебюджетных фондов (тыс. руб.)</v>
      </c>
      <c r="C126" s="137">
        <v>1</v>
      </c>
      <c r="D126" s="291"/>
      <c r="E126" s="157" t="s">
        <v>97</v>
      </c>
      <c r="F126" s="169">
        <v>0</v>
      </c>
      <c r="G126" s="135"/>
      <c r="H126" s="64"/>
    </row>
    <row r="127" spans="1:8" ht="11.25">
      <c r="A127" s="72" t="s">
        <v>323</v>
      </c>
      <c r="B127" s="73" t="str">
        <f t="shared" si="4"/>
        <v>5. Источники инвестирования инвестиционной программы                   прочие средства (тыс. руб.)</v>
      </c>
      <c r="C127" s="137">
        <v>1</v>
      </c>
      <c r="D127" s="291"/>
      <c r="E127" s="160" t="s">
        <v>98</v>
      </c>
      <c r="F127" s="169">
        <v>0</v>
      </c>
      <c r="G127" s="135"/>
      <c r="H127" s="64"/>
    </row>
    <row r="128" spans="1:8" ht="11.25">
      <c r="A128" s="72" t="s">
        <v>324</v>
      </c>
      <c r="B128" s="73" t="str">
        <f t="shared" si="4"/>
        <v>5. Источники инвестирования инвестиционной программы                   амортизация (тыс.руб.)</v>
      </c>
      <c r="C128" s="137">
        <v>1</v>
      </c>
      <c r="D128" s="291"/>
      <c r="E128" s="160" t="s">
        <v>99</v>
      </c>
      <c r="F128" s="169">
        <v>0</v>
      </c>
      <c r="G128" s="135"/>
      <c r="H128" s="64"/>
    </row>
    <row r="129" spans="1:8" ht="11.25">
      <c r="A129" s="72" t="s">
        <v>325</v>
      </c>
      <c r="B129" s="73" t="str">
        <f t="shared" si="4"/>
        <v>5. Источники инвестирования инвестиционной программы                   инвестиционная надбавка к тарифу  (тыс.руб.)</v>
      </c>
      <c r="C129" s="137">
        <v>1</v>
      </c>
      <c r="D129" s="291"/>
      <c r="E129" s="160" t="s">
        <v>100</v>
      </c>
      <c r="F129" s="169">
        <v>0</v>
      </c>
      <c r="G129" s="135"/>
      <c r="H129" s="64"/>
    </row>
    <row r="130" spans="1:8" ht="11.25">
      <c r="A130" s="72" t="s">
        <v>326</v>
      </c>
      <c r="B130" s="73" t="str">
        <f t="shared" si="4"/>
        <v>5. Источники инвестирования инвестиционной программы                   плата за подключение  (тыс.руб.)</v>
      </c>
      <c r="C130" s="137">
        <v>1</v>
      </c>
      <c r="D130" s="291"/>
      <c r="E130" s="160" t="s">
        <v>101</v>
      </c>
      <c r="F130" s="169">
        <v>0</v>
      </c>
      <c r="G130" s="135"/>
      <c r="H130" s="64"/>
    </row>
    <row r="131" spans="1:8" ht="11.25">
      <c r="A131" s="72" t="s">
        <v>327</v>
      </c>
      <c r="B131" s="73" t="str">
        <f t="shared" si="4"/>
        <v>5. Источники инвестирования инвестиционной программы                   прибыль  (тыс.руб.)</v>
      </c>
      <c r="C131" s="137">
        <v>1</v>
      </c>
      <c r="D131" s="291"/>
      <c r="E131" s="160" t="s">
        <v>102</v>
      </c>
      <c r="F131" s="169">
        <v>0</v>
      </c>
      <c r="G131" s="135"/>
      <c r="H131" s="64"/>
    </row>
    <row r="132" spans="1:8" ht="12.75">
      <c r="A132" s="72" t="s">
        <v>228</v>
      </c>
      <c r="B132" s="73" t="str">
        <f t="shared" si="4"/>
        <v>5. Источники инвестирования инвестиционной программы            Финансирование ИП в отчетном квартале отсутствует</v>
      </c>
      <c r="C132" s="137">
        <v>1</v>
      </c>
      <c r="D132" s="291"/>
      <c r="E132" s="156" t="s">
        <v>226</v>
      </c>
      <c r="F132" s="183" t="s">
        <v>433</v>
      </c>
      <c r="G132" s="135"/>
      <c r="H132" s="64"/>
    </row>
    <row r="133" spans="1:8" ht="11.25">
      <c r="A133" s="72" t="s">
        <v>229</v>
      </c>
      <c r="B133" s="73" t="str">
        <f t="shared" si="4"/>
        <v>5. Источники инвестирования инвестиционной программы            Справочно - дата завершения ИП "ДД.ММ.ГГГГ"</v>
      </c>
      <c r="C133" s="137">
        <v>1</v>
      </c>
      <c r="D133" s="291"/>
      <c r="E133" s="156" t="s">
        <v>227</v>
      </c>
      <c r="F133" s="184"/>
      <c r="G133" s="135"/>
      <c r="H133" s="64"/>
    </row>
    <row r="134" spans="1:8" ht="23.25" thickBot="1">
      <c r="A134" s="72" t="s">
        <v>455</v>
      </c>
      <c r="B134" s="73" t="str">
        <f t="shared" si="4"/>
        <v>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4" s="137">
        <v>1</v>
      </c>
      <c r="D134" s="292"/>
      <c r="E134" s="166" t="s">
        <v>453</v>
      </c>
      <c r="F134" s="185"/>
      <c r="G134" s="135"/>
      <c r="H134" s="64"/>
    </row>
    <row r="135" spans="3:7" ht="11.25">
      <c r="C135" s="135"/>
      <c r="D135" s="135"/>
      <c r="E135" s="135"/>
      <c r="F135" s="135"/>
      <c r="G135" s="135"/>
    </row>
    <row r="136" spans="3:7" ht="11.25">
      <c r="C136" s="56"/>
      <c r="D136" s="56"/>
      <c r="E136" s="56"/>
      <c r="F136" s="56"/>
      <c r="G136" s="56"/>
    </row>
    <row r="137" spans="3:7" ht="11.25">
      <c r="C137" s="56"/>
      <c r="D137" s="56"/>
      <c r="E137" s="56"/>
      <c r="F137" s="56"/>
      <c r="G137" s="56"/>
    </row>
    <row r="138" spans="3:7" ht="11.25">
      <c r="C138" s="56"/>
      <c r="D138" s="56"/>
      <c r="E138" s="56"/>
      <c r="F138" s="56"/>
      <c r="G138" s="56"/>
    </row>
  </sheetData>
  <sheetProtection password="FA9C" sheet="1" objects="1" scenarios="1" formatColumns="0" formatRows="0"/>
  <mergeCells count="32">
    <mergeCell ref="D69:D72"/>
    <mergeCell ref="D73:F73"/>
    <mergeCell ref="D81:D83"/>
    <mergeCell ref="D111:D112"/>
    <mergeCell ref="D114:D116"/>
    <mergeCell ref="D102:D103"/>
    <mergeCell ref="D105:D106"/>
    <mergeCell ref="D118:D134"/>
    <mergeCell ref="H84:J84"/>
    <mergeCell ref="D94:F94"/>
    <mergeCell ref="D117:F117"/>
    <mergeCell ref="D108:D110"/>
    <mergeCell ref="D84:D86"/>
    <mergeCell ref="D90:D93"/>
    <mergeCell ref="D32:D41"/>
    <mergeCell ref="D43:D44"/>
    <mergeCell ref="D95:D97"/>
    <mergeCell ref="D98:D100"/>
    <mergeCell ref="D74:D76"/>
    <mergeCell ref="D77:D79"/>
    <mergeCell ref="D80:F80"/>
    <mergeCell ref="D45:D56"/>
    <mergeCell ref="D57:D68"/>
    <mergeCell ref="D87:D88"/>
    <mergeCell ref="F7:F11"/>
    <mergeCell ref="D26:D29"/>
    <mergeCell ref="D30:D31"/>
    <mergeCell ref="D14:F14"/>
    <mergeCell ref="D15:F15"/>
    <mergeCell ref="D16:F16"/>
    <mergeCell ref="D20:F20"/>
    <mergeCell ref="D21:D25"/>
  </mergeCells>
  <dataValidations count="60">
    <dataValidation type="list" allowBlank="1" showInputMessage="1" showErrorMessage="1" sqref="F132">
      <formula1>"Да,Нет"</formula1>
    </dataValidation>
    <dataValidation type="decimal" allowBlank="1" showInputMessage="1" showErrorMessage="1" sqref="F123:F131 F119:F121">
      <formula1>-9999999999999990000000000</formula1>
      <formula2>9.99999999999999E+25</formula2>
    </dataValidation>
    <dataValidation type="date" operator="greaterThan" allowBlank="1" showInputMessage="1" showErrorMessage="1" sqref="F133">
      <formula1>1</formula1>
    </dataValidation>
    <dataValidation type="decimal" allowBlank="1" showInputMessage="1" showErrorMessage="1" sqref="F134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8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8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6">
      <selection activeCell="M30" sqref="M30"/>
    </sheetView>
  </sheetViews>
  <sheetFormatPr defaultColWidth="9.140625" defaultRowHeight="11.25"/>
  <cols>
    <col min="1" max="1" width="0" style="61" hidden="1" customWidth="1"/>
    <col min="2" max="2" width="2.8515625" style="61" hidden="1" customWidth="1"/>
    <col min="3" max="3" width="8.140625" style="61" customWidth="1"/>
    <col min="4" max="19" width="9.140625" style="61" customWidth="1"/>
    <col min="20" max="20" width="9.28125" style="61" customWidth="1"/>
    <col min="21" max="21" width="4.140625" style="61" customWidth="1"/>
    <col min="22" max="22" width="9.140625" style="61" customWidth="1"/>
    <col min="23" max="25" width="9.140625" style="70" customWidth="1"/>
    <col min="26" max="16384" width="9.140625" style="61" customWidth="1"/>
  </cols>
  <sheetData>
    <row r="1" spans="1:2" s="70" customFormat="1" ht="90" hidden="1">
      <c r="A1" s="42" t="str">
        <f>Справочники!E6</f>
        <v>Наименование регулирующего органа:</v>
      </c>
      <c r="B1" s="53" t="str">
        <f>mo_n</f>
        <v>Город Жуковка</v>
      </c>
    </row>
    <row r="2" spans="1:2" s="70" customFormat="1" ht="90" hidden="1">
      <c r="A2" s="42"/>
      <c r="B2" s="53" t="str">
        <f>oktmo_n</f>
        <v>15622101</v>
      </c>
    </row>
    <row r="3" spans="1:25" s="70" customFormat="1" ht="25.5" hidden="1">
      <c r="A3" s="42" t="str">
        <f>Справочники!F8</f>
        <v>I квартал</v>
      </c>
      <c r="B3" s="43"/>
      <c r="W3" s="68">
        <v>1</v>
      </c>
      <c r="X3" s="68" t="s">
        <v>118</v>
      </c>
      <c r="Y3" s="68" t="str">
        <f>Справочники!F5</f>
        <v>Брянская область</v>
      </c>
    </row>
    <row r="4" spans="1:25" s="70" customFormat="1" ht="12.75" hidden="1">
      <c r="A4" s="42">
        <f>Справочники!G8</f>
        <v>2012</v>
      </c>
      <c r="B4" s="43"/>
      <c r="W4" s="68">
        <v>2</v>
      </c>
      <c r="X4" s="68" t="s">
        <v>119</v>
      </c>
      <c r="Y4" s="68" t="str">
        <f>Справочники!F8</f>
        <v>I квартал</v>
      </c>
    </row>
    <row r="5" spans="1:25" s="70" customFormat="1" ht="56.25" hidden="1">
      <c r="A5" s="42" t="str">
        <f>org_n</f>
        <v>МУП "Жуковский Жилкомхоз"</v>
      </c>
      <c r="B5" s="43">
        <f>fil</f>
        <v>0</v>
      </c>
      <c r="W5" s="68">
        <v>3</v>
      </c>
      <c r="X5" s="68" t="s">
        <v>120</v>
      </c>
      <c r="Y5" s="68">
        <f>Справочники!G8</f>
        <v>2012</v>
      </c>
    </row>
    <row r="6" spans="1:25" ht="101.25">
      <c r="A6" s="42" t="str">
        <f>inn</f>
        <v>3212004250</v>
      </c>
      <c r="B6" s="43" t="str">
        <f>kpp</f>
        <v>321201001</v>
      </c>
      <c r="W6" s="68">
        <v>4</v>
      </c>
      <c r="X6" s="68" t="s">
        <v>361</v>
      </c>
      <c r="Y6" s="68" t="str">
        <f>mo_n</f>
        <v>Город Жуковка</v>
      </c>
    </row>
    <row r="7" spans="2:25" ht="12.75">
      <c r="B7" s="189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W7" s="68">
        <v>5</v>
      </c>
      <c r="X7" s="68" t="s">
        <v>362</v>
      </c>
      <c r="Y7" s="68" t="str">
        <f>oktmo_n</f>
        <v>15622101</v>
      </c>
    </row>
    <row r="8" spans="1:25" s="62" customFormat="1" ht="63.75">
      <c r="A8" s="61"/>
      <c r="B8" s="189"/>
      <c r="C8" s="63"/>
      <c r="D8" s="301" t="s">
        <v>40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3"/>
      <c r="U8" s="191"/>
      <c r="W8" s="68">
        <v>6</v>
      </c>
      <c r="X8" s="68" t="s">
        <v>363</v>
      </c>
      <c r="Y8" s="69" t="str">
        <f>org_n</f>
        <v>МУП "Жуковский Жилкомхоз"</v>
      </c>
    </row>
    <row r="9" spans="1:25" ht="25.5">
      <c r="A9" s="62"/>
      <c r="B9" s="190"/>
      <c r="C9" s="191"/>
      <c r="D9" s="304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6"/>
      <c r="U9" s="63"/>
      <c r="W9" s="68">
        <v>7</v>
      </c>
      <c r="X9" s="68" t="s">
        <v>364</v>
      </c>
      <c r="Y9" s="68" t="str">
        <f>inn</f>
        <v>3212004250</v>
      </c>
    </row>
    <row r="10" spans="2:25" ht="25.5">
      <c r="B10" s="189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W10" s="68">
        <v>8</v>
      </c>
      <c r="X10" s="69" t="s">
        <v>365</v>
      </c>
      <c r="Y10" s="68" t="str">
        <f>kpp</f>
        <v>321201001</v>
      </c>
    </row>
    <row r="11" spans="2:25" ht="12.75">
      <c r="B11" s="189"/>
      <c r="C11" s="63"/>
      <c r="D11" s="309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1"/>
      <c r="U11" s="63"/>
      <c r="W11" s="68">
        <v>9</v>
      </c>
      <c r="X11" s="68" t="s">
        <v>366</v>
      </c>
      <c r="Y11" s="71" t="str">
        <f>org_n&amp;"_INN:"&amp;inn&amp;"_KPP:"&amp;kpp</f>
        <v>МУП "Жуковский Жилкомхоз"_INN:3212004250_KPP:321201001</v>
      </c>
    </row>
    <row r="12" spans="2:25" ht="102">
      <c r="B12" s="189"/>
      <c r="C12" s="63"/>
      <c r="D12" s="312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4"/>
      <c r="U12" s="63"/>
      <c r="W12" s="68">
        <v>10</v>
      </c>
      <c r="X12" s="68" t="s">
        <v>121</v>
      </c>
      <c r="Y12" s="68" t="str">
        <f>vprod</f>
        <v>производство (некомбинированная выработка)+передача+сбыт</v>
      </c>
    </row>
    <row r="13" spans="2:25" ht="12.75">
      <c r="B13" s="189"/>
      <c r="C13" s="63"/>
      <c r="D13" s="312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63"/>
      <c r="W13" s="68">
        <v>11</v>
      </c>
      <c r="X13" s="68" t="s">
        <v>122</v>
      </c>
      <c r="Y13" s="68">
        <f>fil</f>
        <v>0</v>
      </c>
    </row>
    <row r="14" spans="2:21" ht="11.25">
      <c r="B14" s="189"/>
      <c r="C14" s="63"/>
      <c r="D14" s="312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63"/>
    </row>
    <row r="15" spans="2:21" ht="11.25">
      <c r="B15" s="189"/>
      <c r="C15" s="63"/>
      <c r="D15" s="312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4"/>
      <c r="U15" s="63"/>
    </row>
    <row r="16" spans="2:21" ht="11.25">
      <c r="B16" s="189"/>
      <c r="C16" s="63"/>
      <c r="D16" s="312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4"/>
      <c r="U16" s="63"/>
    </row>
    <row r="17" spans="2:21" ht="11.25">
      <c r="B17" s="189"/>
      <c r="C17" s="63"/>
      <c r="D17" s="312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4"/>
      <c r="U17" s="63"/>
    </row>
    <row r="18" spans="2:21" ht="11.25">
      <c r="B18" s="189"/>
      <c r="C18" s="63"/>
      <c r="D18" s="312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4"/>
      <c r="U18" s="63"/>
    </row>
    <row r="19" spans="2:21" ht="11.25">
      <c r="B19" s="189"/>
      <c r="C19" s="63"/>
      <c r="D19" s="312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4"/>
      <c r="U19" s="63"/>
    </row>
    <row r="20" spans="2:21" ht="11.25">
      <c r="B20" s="189"/>
      <c r="C20" s="192" t="s">
        <v>173</v>
      </c>
      <c r="D20" s="312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4"/>
      <c r="U20" s="63"/>
    </row>
    <row r="21" spans="2:21" ht="12" thickBot="1">
      <c r="B21" s="189"/>
      <c r="C21" s="63"/>
      <c r="D21" s="307" t="s">
        <v>174</v>
      </c>
      <c r="E21" s="308"/>
      <c r="F21" s="308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4"/>
      <c r="U21" s="63"/>
    </row>
    <row r="22" spans="2:21" ht="11.25">
      <c r="B22" s="189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40"/>
  <sheetViews>
    <sheetView showGridLines="0" zoomScalePageLayoutView="0" workbookViewId="0" topLeftCell="A1">
      <selection activeCell="A4" sqref="A4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0" t="s">
        <v>377</v>
      </c>
      <c r="B1" s="60" t="s">
        <v>378</v>
      </c>
    </row>
    <row r="2" ht="12.75">
      <c r="A2" s="65"/>
    </row>
    <row r="3" ht="12.75">
      <c r="A3" s="65"/>
    </row>
    <row r="4" ht="12.75">
      <c r="A4" s="65"/>
    </row>
    <row r="5" ht="12.75">
      <c r="A5" s="65"/>
    </row>
    <row r="6" ht="12.75">
      <c r="A6" s="65"/>
    </row>
    <row r="7" ht="12.75">
      <c r="A7" s="65"/>
    </row>
    <row r="8" ht="12.75">
      <c r="A8" s="65"/>
    </row>
    <row r="9" ht="12.75">
      <c r="A9" s="65"/>
    </row>
    <row r="10" ht="12.75">
      <c r="A10" s="65"/>
    </row>
    <row r="11" ht="12.75">
      <c r="A11" s="65"/>
    </row>
    <row r="12" ht="12.75">
      <c r="A12" s="65"/>
    </row>
    <row r="13" ht="12.75">
      <c r="A13" s="65"/>
    </row>
    <row r="14" ht="12.75">
      <c r="A14" s="65"/>
    </row>
    <row r="15" ht="12.75">
      <c r="A15" s="65"/>
    </row>
    <row r="16" ht="12.75">
      <c r="A16" s="65"/>
    </row>
    <row r="17" ht="12.75">
      <c r="A17" s="65"/>
    </row>
    <row r="18" ht="12.75">
      <c r="A18" s="65"/>
    </row>
    <row r="19" ht="12.75">
      <c r="A19" s="65"/>
    </row>
    <row r="20" ht="12.75">
      <c r="A20" s="65"/>
    </row>
    <row r="21" ht="12.75">
      <c r="A21" s="65"/>
    </row>
    <row r="22" ht="12.75">
      <c r="A22" s="65"/>
    </row>
    <row r="23" ht="12.75">
      <c r="A23" s="65"/>
    </row>
    <row r="24" ht="12.75">
      <c r="A24" s="65"/>
    </row>
    <row r="25" ht="12.75">
      <c r="A25" s="65"/>
    </row>
    <row r="26" ht="12.75">
      <c r="A26" s="65"/>
    </row>
    <row r="27" ht="12.75">
      <c r="A27" s="65"/>
    </row>
    <row r="28" ht="12.75">
      <c r="A28" s="65"/>
    </row>
    <row r="29" ht="12.75">
      <c r="A29" s="65"/>
    </row>
    <row r="30" ht="12.75">
      <c r="A30" s="65"/>
    </row>
    <row r="31" ht="12.75">
      <c r="A31" s="65"/>
    </row>
    <row r="32" ht="12.75">
      <c r="A32" s="65"/>
    </row>
    <row r="33" ht="12.75">
      <c r="A33" s="65"/>
    </row>
    <row r="34" ht="12.75">
      <c r="A34" s="65"/>
    </row>
    <row r="35" ht="12.75">
      <c r="A35" s="65"/>
    </row>
    <row r="36" ht="12.75">
      <c r="A36" s="65"/>
    </row>
    <row r="37" ht="12.75">
      <c r="A37" s="65"/>
    </row>
    <row r="38" ht="12.75">
      <c r="A38" s="65"/>
    </row>
    <row r="39" ht="12.75">
      <c r="A39" s="65"/>
    </row>
    <row r="40" ht="12.75">
      <c r="A40" s="65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C26" sqref="C26"/>
    </sheetView>
  </sheetViews>
  <sheetFormatPr defaultColWidth="9.140625" defaultRowHeight="11.25"/>
  <cols>
    <col min="1" max="2" width="52.28125" style="120" customWidth="1"/>
    <col min="3" max="3" width="22.7109375" style="120" customWidth="1"/>
    <col min="4" max="4" width="22.28125" style="120" customWidth="1"/>
    <col min="5" max="5" width="31.8515625" style="120" customWidth="1"/>
    <col min="6" max="17" width="9.140625" style="120" customWidth="1"/>
    <col min="18" max="18" width="41.57421875" style="120" customWidth="1"/>
    <col min="19" max="19" width="9.140625" style="120" customWidth="1"/>
    <col min="20" max="20" width="42.421875" style="120" customWidth="1"/>
    <col min="21" max="16384" width="9.140625" style="120" customWidth="1"/>
  </cols>
  <sheetData>
    <row r="1" spans="1:5" ht="33.75">
      <c r="A1" s="4" t="s">
        <v>392</v>
      </c>
      <c r="B1" s="117"/>
      <c r="C1" s="117"/>
      <c r="D1" s="118" t="s">
        <v>43</v>
      </c>
      <c r="E1" s="119" t="s">
        <v>14</v>
      </c>
    </row>
    <row r="2" spans="1:5" ht="22.5">
      <c r="A2" s="121" t="s">
        <v>393</v>
      </c>
      <c r="B2" s="122" t="s">
        <v>42</v>
      </c>
      <c r="C2" s="123"/>
      <c r="D2" s="124" t="s">
        <v>46</v>
      </c>
      <c r="E2" s="119" t="s">
        <v>407</v>
      </c>
    </row>
    <row r="3" spans="1:18" ht="33.75">
      <c r="A3" s="121" t="s">
        <v>394</v>
      </c>
      <c r="B3" s="125" t="s">
        <v>41</v>
      </c>
      <c r="C3" s="126"/>
      <c r="D3" s="127" t="s">
        <v>410</v>
      </c>
      <c r="E3" s="119" t="s">
        <v>408</v>
      </c>
      <c r="R3" s="120" t="s">
        <v>329</v>
      </c>
    </row>
    <row r="4" spans="1:20" ht="45">
      <c r="A4" s="121" t="s">
        <v>395</v>
      </c>
      <c r="C4" s="120" t="s">
        <v>415</v>
      </c>
      <c r="D4" s="128" t="s">
        <v>45</v>
      </c>
      <c r="E4" s="119" t="s">
        <v>409</v>
      </c>
      <c r="N4" s="120" t="s">
        <v>422</v>
      </c>
      <c r="P4" s="120" t="s">
        <v>422</v>
      </c>
      <c r="R4" s="129" t="s">
        <v>177</v>
      </c>
      <c r="T4" s="130" t="s">
        <v>60</v>
      </c>
    </row>
    <row r="5" spans="1:20" ht="22.5">
      <c r="A5" s="121" t="s">
        <v>397</v>
      </c>
      <c r="C5" s="120" t="s">
        <v>416</v>
      </c>
      <c r="D5" s="128" t="s">
        <v>44</v>
      </c>
      <c r="E5" s="119" t="s">
        <v>15</v>
      </c>
      <c r="N5" s="120" t="s">
        <v>52</v>
      </c>
      <c r="P5" s="120">
        <v>2008</v>
      </c>
      <c r="R5" s="129" t="s">
        <v>178</v>
      </c>
      <c r="T5" s="130" t="s">
        <v>423</v>
      </c>
    </row>
    <row r="6" spans="1:20" ht="11.25">
      <c r="A6" s="121" t="s">
        <v>398</v>
      </c>
      <c r="C6" s="120" t="s">
        <v>417</v>
      </c>
      <c r="D6" s="128" t="s">
        <v>411</v>
      </c>
      <c r="E6" s="119" t="s">
        <v>16</v>
      </c>
      <c r="N6" s="120" t="s">
        <v>424</v>
      </c>
      <c r="P6" s="120">
        <v>2009</v>
      </c>
      <c r="R6" s="129" t="s">
        <v>179</v>
      </c>
      <c r="T6" s="130" t="s">
        <v>425</v>
      </c>
    </row>
    <row r="7" spans="1:20" ht="22.5">
      <c r="A7" s="121" t="s">
        <v>399</v>
      </c>
      <c r="C7" s="120" t="s">
        <v>418</v>
      </c>
      <c r="D7" s="131"/>
      <c r="E7" s="119" t="s">
        <v>141</v>
      </c>
      <c r="N7" s="120" t="s">
        <v>426</v>
      </c>
      <c r="P7" s="120">
        <v>2010</v>
      </c>
      <c r="R7" s="129" t="s">
        <v>180</v>
      </c>
      <c r="T7" s="130" t="s">
        <v>427</v>
      </c>
    </row>
    <row r="8" spans="1:20" ht="22.5">
      <c r="A8" s="121" t="s">
        <v>400</v>
      </c>
      <c r="C8" s="120" t="s">
        <v>419</v>
      </c>
      <c r="D8" s="131"/>
      <c r="E8" s="119" t="s">
        <v>142</v>
      </c>
      <c r="N8" s="120" t="s">
        <v>428</v>
      </c>
      <c r="P8" s="120">
        <v>2011</v>
      </c>
      <c r="R8" s="129" t="s">
        <v>181</v>
      </c>
      <c r="T8" s="130" t="s">
        <v>429</v>
      </c>
    </row>
    <row r="9" spans="1:20" ht="11.25">
      <c r="A9" s="121" t="s">
        <v>401</v>
      </c>
      <c r="C9" s="120" t="s">
        <v>420</v>
      </c>
      <c r="D9" s="131"/>
      <c r="E9" s="119" t="s">
        <v>143</v>
      </c>
      <c r="N9" s="120" t="s">
        <v>176</v>
      </c>
      <c r="P9" s="120">
        <v>2012</v>
      </c>
      <c r="R9" s="129" t="s">
        <v>182</v>
      </c>
      <c r="T9" s="130" t="s">
        <v>430</v>
      </c>
    </row>
    <row r="10" spans="1:20" ht="11.25">
      <c r="A10" s="121" t="s">
        <v>402</v>
      </c>
      <c r="C10" s="120" t="s">
        <v>421</v>
      </c>
      <c r="D10" s="131"/>
      <c r="E10" s="119" t="s">
        <v>144</v>
      </c>
      <c r="P10" s="120">
        <v>2013</v>
      </c>
      <c r="R10" s="129" t="s">
        <v>183</v>
      </c>
      <c r="T10" s="130" t="s">
        <v>431</v>
      </c>
    </row>
    <row r="11" spans="1:18" ht="11.25">
      <c r="A11" s="121" t="s">
        <v>383</v>
      </c>
      <c r="R11" s="129" t="s">
        <v>184</v>
      </c>
    </row>
    <row r="12" spans="1:18" ht="11.25">
      <c r="A12" s="121" t="s">
        <v>396</v>
      </c>
      <c r="R12" s="129" t="s">
        <v>185</v>
      </c>
    </row>
    <row r="13" spans="1:18" ht="33.75">
      <c r="A13" s="121" t="s">
        <v>51</v>
      </c>
      <c r="N13" s="120" t="s">
        <v>432</v>
      </c>
      <c r="R13" s="129" t="s">
        <v>186</v>
      </c>
    </row>
    <row r="14" spans="1:19" ht="22.5">
      <c r="A14" s="121" t="s">
        <v>403</v>
      </c>
      <c r="R14" s="129" t="s">
        <v>187</v>
      </c>
      <c r="S14" s="120" t="s">
        <v>433</v>
      </c>
    </row>
    <row r="15" spans="1:19" ht="11.25">
      <c r="A15" s="121" t="s">
        <v>382</v>
      </c>
      <c r="R15" s="129" t="s">
        <v>188</v>
      </c>
      <c r="S15" s="120" t="s">
        <v>53</v>
      </c>
    </row>
    <row r="16" spans="1:18" ht="11.25">
      <c r="A16" s="121" t="s">
        <v>404</v>
      </c>
      <c r="R16" s="129" t="s">
        <v>189</v>
      </c>
    </row>
    <row r="17" spans="1:18" ht="22.5">
      <c r="A17" s="121" t="s">
        <v>405</v>
      </c>
      <c r="R17" s="129" t="s">
        <v>190</v>
      </c>
    </row>
    <row r="18" spans="1:18" ht="22.5">
      <c r="A18" s="121" t="s">
        <v>406</v>
      </c>
      <c r="R18" s="129" t="s">
        <v>191</v>
      </c>
    </row>
    <row r="19" ht="11.25">
      <c r="A19" s="121" t="s">
        <v>435</v>
      </c>
    </row>
    <row r="20" ht="11.25">
      <c r="A20" s="121" t="s">
        <v>61</v>
      </c>
    </row>
    <row r="21" ht="11.25">
      <c r="A21" s="121" t="s">
        <v>381</v>
      </c>
    </row>
    <row r="22" ht="11.25">
      <c r="A22" s="121" t="s">
        <v>62</v>
      </c>
    </row>
    <row r="23" ht="11.25">
      <c r="A23" s="121" t="s">
        <v>63</v>
      </c>
    </row>
    <row r="24" ht="11.25">
      <c r="A24" s="121" t="s">
        <v>64</v>
      </c>
    </row>
    <row r="25" ht="11.25">
      <c r="A25" s="121" t="s">
        <v>65</v>
      </c>
    </row>
    <row r="26" ht="11.25">
      <c r="A26" s="121" t="s">
        <v>66</v>
      </c>
    </row>
    <row r="27" ht="11.25">
      <c r="A27" s="121" t="s">
        <v>67</v>
      </c>
    </row>
    <row r="28" ht="11.25">
      <c r="A28" s="121" t="s">
        <v>68</v>
      </c>
    </row>
    <row r="29" ht="11.25">
      <c r="A29" s="121" t="s">
        <v>69</v>
      </c>
    </row>
    <row r="30" ht="11.25">
      <c r="A30" s="121" t="s">
        <v>70</v>
      </c>
    </row>
    <row r="31" ht="11.25">
      <c r="A31" s="121" t="s">
        <v>71</v>
      </c>
    </row>
    <row r="32" ht="11.25">
      <c r="A32" s="121" t="s">
        <v>72</v>
      </c>
    </row>
    <row r="33" ht="11.25">
      <c r="A33" s="121" t="s">
        <v>50</v>
      </c>
    </row>
    <row r="34" ht="11.25">
      <c r="A34" s="121" t="s">
        <v>73</v>
      </c>
    </row>
    <row r="35" ht="11.25">
      <c r="A35" s="121" t="s">
        <v>74</v>
      </c>
    </row>
    <row r="36" ht="11.25">
      <c r="A36" s="121" t="s">
        <v>75</v>
      </c>
    </row>
    <row r="37" ht="11.25">
      <c r="A37" s="121" t="s">
        <v>76</v>
      </c>
    </row>
    <row r="38" ht="11.25">
      <c r="A38" s="121" t="s">
        <v>77</v>
      </c>
    </row>
    <row r="39" ht="11.25">
      <c r="A39" s="121" t="s">
        <v>78</v>
      </c>
    </row>
    <row r="40" ht="11.25">
      <c r="A40" s="121" t="s">
        <v>79</v>
      </c>
    </row>
    <row r="41" ht="11.25">
      <c r="A41" s="121" t="s">
        <v>80</v>
      </c>
    </row>
    <row r="42" ht="11.25">
      <c r="A42" s="121" t="s">
        <v>81</v>
      </c>
    </row>
    <row r="43" ht="11.25">
      <c r="A43" s="121" t="s">
        <v>82</v>
      </c>
    </row>
    <row r="44" ht="11.25">
      <c r="A44" s="121" t="s">
        <v>83</v>
      </c>
    </row>
    <row r="45" ht="11.25">
      <c r="A45" s="121" t="s">
        <v>84</v>
      </c>
    </row>
    <row r="46" ht="11.25">
      <c r="A46" s="121" t="s">
        <v>85</v>
      </c>
    </row>
    <row r="47" ht="11.25">
      <c r="A47" s="121" t="s">
        <v>86</v>
      </c>
    </row>
    <row r="48" ht="11.25">
      <c r="A48" s="121" t="s">
        <v>87</v>
      </c>
    </row>
    <row r="49" ht="11.25">
      <c r="A49" s="121" t="s">
        <v>88</v>
      </c>
    </row>
    <row r="50" ht="11.25">
      <c r="A50" s="121" t="s">
        <v>89</v>
      </c>
    </row>
    <row r="51" ht="11.25">
      <c r="A51" s="121" t="s">
        <v>37</v>
      </c>
    </row>
    <row r="52" ht="11.25">
      <c r="A52" s="121" t="s">
        <v>38</v>
      </c>
    </row>
    <row r="53" ht="11.25">
      <c r="A53" s="121" t="s">
        <v>39</v>
      </c>
    </row>
    <row r="54" ht="11.25">
      <c r="A54" s="121" t="s">
        <v>17</v>
      </c>
    </row>
    <row r="55" ht="11.25">
      <c r="A55" s="121" t="s">
        <v>18</v>
      </c>
    </row>
    <row r="56" ht="11.25">
      <c r="A56" s="121" t="s">
        <v>19</v>
      </c>
    </row>
    <row r="57" ht="11.25">
      <c r="A57" s="121" t="s">
        <v>20</v>
      </c>
    </row>
    <row r="58" ht="11.25">
      <c r="A58" s="121" t="s">
        <v>21</v>
      </c>
    </row>
    <row r="59" ht="11.25">
      <c r="A59" s="121" t="s">
        <v>22</v>
      </c>
    </row>
    <row r="60" ht="11.25">
      <c r="A60" s="121" t="s">
        <v>23</v>
      </c>
    </row>
    <row r="61" ht="11.25">
      <c r="A61" s="121" t="s">
        <v>24</v>
      </c>
    </row>
    <row r="62" ht="11.25">
      <c r="A62" s="121" t="s">
        <v>25</v>
      </c>
    </row>
    <row r="63" ht="11.25">
      <c r="A63" s="121" t="s">
        <v>26</v>
      </c>
    </row>
    <row r="64" ht="11.25">
      <c r="A64" s="121" t="s">
        <v>27</v>
      </c>
    </row>
    <row r="65" ht="11.25">
      <c r="A65" s="121" t="s">
        <v>28</v>
      </c>
    </row>
    <row r="66" ht="11.25">
      <c r="A66" s="121" t="s">
        <v>29</v>
      </c>
    </row>
    <row r="67" ht="11.25">
      <c r="A67" s="121" t="s">
        <v>30</v>
      </c>
    </row>
    <row r="68" ht="11.25">
      <c r="A68" s="121" t="s">
        <v>31</v>
      </c>
    </row>
    <row r="69" ht="11.25">
      <c r="A69" s="121" t="s">
        <v>32</v>
      </c>
    </row>
    <row r="70" ht="11.25">
      <c r="A70" s="121" t="s">
        <v>33</v>
      </c>
    </row>
    <row r="71" ht="11.25">
      <c r="A71" s="121" t="s">
        <v>34</v>
      </c>
    </row>
    <row r="72" ht="11.25">
      <c r="A72" s="121" t="s">
        <v>35</v>
      </c>
    </row>
    <row r="73" ht="11.25">
      <c r="A73" s="121" t="s">
        <v>36</v>
      </c>
    </row>
    <row r="74" ht="11.25">
      <c r="A74" s="121" t="s">
        <v>145</v>
      </c>
    </row>
    <row r="75" ht="11.25">
      <c r="A75" s="121" t="s">
        <v>379</v>
      </c>
    </row>
    <row r="76" ht="11.25">
      <c r="A76" s="121" t="s">
        <v>146</v>
      </c>
    </row>
    <row r="77" ht="11.25">
      <c r="A77" s="121" t="s">
        <v>147</v>
      </c>
    </row>
    <row r="78" ht="11.25">
      <c r="A78" s="121" t="s">
        <v>148</v>
      </c>
    </row>
    <row r="79" ht="11.25">
      <c r="A79" s="121" t="s">
        <v>149</v>
      </c>
    </row>
    <row r="80" ht="11.25">
      <c r="A80" s="121" t="s">
        <v>150</v>
      </c>
    </row>
    <row r="81" ht="11.25">
      <c r="A81" s="121" t="s">
        <v>380</v>
      </c>
    </row>
    <row r="82" ht="11.25">
      <c r="A82" s="121" t="s">
        <v>47</v>
      </c>
    </row>
    <row r="83" ht="11.25">
      <c r="A83" s="121" t="s">
        <v>48</v>
      </c>
    </row>
    <row r="84" ht="11.25">
      <c r="A84" s="121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M35" sqref="M35"/>
    </sheetView>
  </sheetViews>
  <sheetFormatPr defaultColWidth="9.140625" defaultRowHeight="11.25"/>
  <cols>
    <col min="1" max="16384" width="9.140625" style="41" customWidth="1"/>
  </cols>
  <sheetData>
    <row r="3" spans="1:17" s="28" customFormat="1" ht="16.5" customHeight="1">
      <c r="A3" s="26"/>
      <c r="C3" s="29"/>
      <c r="D3" s="33"/>
      <c r="E3" s="34"/>
      <c r="F3" s="35"/>
      <c r="G3" s="35"/>
      <c r="H3" s="35"/>
      <c r="I3" s="36"/>
      <c r="J3" s="37">
        <f>ROUND(IF($I5=0,0,I3/$I5)*100,1)</f>
        <v>0</v>
      </c>
      <c r="K3" s="38"/>
      <c r="L3" s="38"/>
      <c r="M3" s="38"/>
      <c r="N3" s="39"/>
      <c r="O3" s="38"/>
      <c r="P3" s="40"/>
      <c r="Q3" s="30"/>
    </row>
    <row r="8" spans="2:21" s="31" customFormat="1" ht="11.25">
      <c r="B8" s="186"/>
      <c r="C8" s="32"/>
      <c r="D8" s="315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7"/>
      <c r="U8" s="188"/>
    </row>
    <row r="9" spans="2:21" s="31" customFormat="1" ht="11.25">
      <c r="B9" s="186"/>
      <c r="C9" s="32"/>
      <c r="D9" s="318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20"/>
      <c r="U9" s="188"/>
    </row>
    <row r="10" spans="2:21" s="31" customFormat="1" ht="11.25">
      <c r="B10" s="186"/>
      <c r="C10" s="32"/>
      <c r="D10" s="318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20"/>
      <c r="U10" s="188"/>
    </row>
    <row r="11" spans="2:21" s="31" customFormat="1" ht="11.25">
      <c r="B11" s="186"/>
      <c r="C11" s="32"/>
      <c r="D11" s="318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20"/>
      <c r="U11" s="188"/>
    </row>
    <row r="12" spans="2:21" s="31" customFormat="1" ht="11.25">
      <c r="B12" s="186"/>
      <c r="C12" s="32"/>
      <c r="D12" s="318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20"/>
      <c r="U12" s="188"/>
    </row>
    <row r="13" spans="2:21" s="31" customFormat="1" ht="11.25">
      <c r="B13" s="186"/>
      <c r="C13" s="32"/>
      <c r="D13" s="318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20"/>
      <c r="U13" s="188"/>
    </row>
    <row r="14" spans="2:21" s="31" customFormat="1" ht="11.25">
      <c r="B14" s="186"/>
      <c r="C14" s="32"/>
      <c r="D14" s="318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20"/>
      <c r="U14" s="188"/>
    </row>
    <row r="15" spans="2:21" s="31" customFormat="1" ht="11.25">
      <c r="B15" s="186"/>
      <c r="C15" s="32"/>
      <c r="D15" s="318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20"/>
      <c r="U15" s="188"/>
    </row>
    <row r="16" spans="2:21" s="31" customFormat="1" ht="11.25">
      <c r="B16" s="186"/>
      <c r="C16" s="32"/>
      <c r="D16" s="318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20"/>
      <c r="U16" s="188"/>
    </row>
    <row r="17" spans="2:21" s="31" customFormat="1" ht="11.25">
      <c r="B17" s="186"/>
      <c r="C17" s="187" t="s">
        <v>173</v>
      </c>
      <c r="D17" s="318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20"/>
      <c r="U17" s="188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92"/>
  <sheetViews>
    <sheetView zoomScale="70" zoomScaleNormal="70" zoomScalePageLayoutView="0" workbookViewId="0" topLeftCell="A1">
      <selection activeCell="G24" sqref="G24"/>
    </sheetView>
  </sheetViews>
  <sheetFormatPr defaultColWidth="9.140625" defaultRowHeight="11.25"/>
  <cols>
    <col min="1" max="1" width="43.28125" style="20" customWidth="1"/>
    <col min="2" max="16384" width="9.140625" style="20" customWidth="1"/>
  </cols>
  <sheetData>
    <row r="1" spans="1:3" ht="11.25">
      <c r="A1" s="20" t="s">
        <v>386</v>
      </c>
      <c r="B1" s="20" t="s">
        <v>224</v>
      </c>
      <c r="C1" s="20" t="s">
        <v>225</v>
      </c>
    </row>
    <row r="2" spans="1:5" ht="11.25">
      <c r="A2" s="20" t="s">
        <v>469</v>
      </c>
      <c r="B2" s="20" t="s">
        <v>469</v>
      </c>
      <c r="C2" s="20" t="s">
        <v>470</v>
      </c>
      <c r="D2" s="20" t="s">
        <v>469</v>
      </c>
      <c r="E2" s="20" t="s">
        <v>1042</v>
      </c>
    </row>
    <row r="3" spans="1:5" ht="11.25">
      <c r="A3" s="20" t="s">
        <v>469</v>
      </c>
      <c r="B3" s="20" t="s">
        <v>471</v>
      </c>
      <c r="C3" s="20" t="s">
        <v>472</v>
      </c>
      <c r="D3" s="20" t="s">
        <v>493</v>
      </c>
      <c r="E3" s="20" t="s">
        <v>1043</v>
      </c>
    </row>
    <row r="4" spans="1:5" ht="11.25">
      <c r="A4" s="20" t="s">
        <v>469</v>
      </c>
      <c r="B4" s="20" t="s">
        <v>473</v>
      </c>
      <c r="C4" s="20" t="s">
        <v>474</v>
      </c>
      <c r="D4" s="20" t="s">
        <v>525</v>
      </c>
      <c r="E4" s="20" t="s">
        <v>1044</v>
      </c>
    </row>
    <row r="5" spans="1:5" ht="11.25">
      <c r="A5" s="20" t="s">
        <v>469</v>
      </c>
      <c r="B5" s="20" t="s">
        <v>475</v>
      </c>
      <c r="C5" s="20" t="s">
        <v>476</v>
      </c>
      <c r="D5" s="20" t="s">
        <v>547</v>
      </c>
      <c r="E5" s="20" t="s">
        <v>1045</v>
      </c>
    </row>
    <row r="6" spans="1:5" ht="11.25">
      <c r="A6" s="20" t="s">
        <v>469</v>
      </c>
      <c r="B6" s="20" t="s">
        <v>477</v>
      </c>
      <c r="C6" s="20" t="s">
        <v>478</v>
      </c>
      <c r="D6" s="20" t="s">
        <v>563</v>
      </c>
      <c r="E6" s="20" t="s">
        <v>1046</v>
      </c>
    </row>
    <row r="7" spans="1:5" ht="11.25">
      <c r="A7" s="20" t="s">
        <v>469</v>
      </c>
      <c r="B7" s="20" t="s">
        <v>479</v>
      </c>
      <c r="C7" s="20" t="s">
        <v>480</v>
      </c>
      <c r="D7" s="20" t="s">
        <v>565</v>
      </c>
      <c r="E7" s="20" t="s">
        <v>1047</v>
      </c>
    </row>
    <row r="8" spans="1:5" ht="11.25">
      <c r="A8" s="20" t="s">
        <v>469</v>
      </c>
      <c r="B8" s="20" t="s">
        <v>481</v>
      </c>
      <c r="C8" s="20" t="s">
        <v>482</v>
      </c>
      <c r="D8" s="20" t="s">
        <v>568</v>
      </c>
      <c r="E8" s="20" t="s">
        <v>1048</v>
      </c>
    </row>
    <row r="9" spans="1:5" ht="11.25">
      <c r="A9" s="20" t="s">
        <v>469</v>
      </c>
      <c r="B9" s="20" t="s">
        <v>483</v>
      </c>
      <c r="C9" s="20" t="s">
        <v>484</v>
      </c>
      <c r="D9" s="20" t="s">
        <v>570</v>
      </c>
      <c r="E9" s="20" t="s">
        <v>1049</v>
      </c>
    </row>
    <row r="10" spans="1:5" ht="11.25">
      <c r="A10" s="20" t="s">
        <v>469</v>
      </c>
      <c r="B10" s="20" t="s">
        <v>485</v>
      </c>
      <c r="C10" s="20" t="s">
        <v>486</v>
      </c>
      <c r="D10" s="20" t="s">
        <v>573</v>
      </c>
      <c r="E10" s="20" t="s">
        <v>1050</v>
      </c>
    </row>
    <row r="11" spans="1:5" ht="11.25">
      <c r="A11" s="20" t="s">
        <v>469</v>
      </c>
      <c r="B11" s="20" t="s">
        <v>487</v>
      </c>
      <c r="C11" s="20" t="s">
        <v>488</v>
      </c>
      <c r="D11" s="20" t="s">
        <v>575</v>
      </c>
      <c r="E11" s="20" t="s">
        <v>1051</v>
      </c>
    </row>
    <row r="12" spans="1:5" ht="11.25">
      <c r="A12" s="20" t="s">
        <v>469</v>
      </c>
      <c r="B12" s="20" t="s">
        <v>489</v>
      </c>
      <c r="C12" s="20" t="s">
        <v>490</v>
      </c>
      <c r="D12" s="20" t="s">
        <v>577</v>
      </c>
      <c r="E12" s="20" t="s">
        <v>1052</v>
      </c>
    </row>
    <row r="13" spans="1:5" ht="11.25">
      <c r="A13" s="20" t="s">
        <v>469</v>
      </c>
      <c r="B13" s="20" t="s">
        <v>491</v>
      </c>
      <c r="C13" s="20" t="s">
        <v>492</v>
      </c>
      <c r="D13" s="20" t="s">
        <v>593</v>
      </c>
      <c r="E13" s="20" t="s">
        <v>1053</v>
      </c>
    </row>
    <row r="14" spans="1:5" ht="11.25">
      <c r="A14" s="20" t="s">
        <v>493</v>
      </c>
      <c r="B14" s="20" t="s">
        <v>493</v>
      </c>
      <c r="C14" s="20" t="s">
        <v>494</v>
      </c>
      <c r="D14" s="20" t="s">
        <v>615</v>
      </c>
      <c r="E14" s="20" t="s">
        <v>1054</v>
      </c>
    </row>
    <row r="15" spans="1:5" ht="11.25">
      <c r="A15" s="20" t="s">
        <v>493</v>
      </c>
      <c r="B15" s="20" t="s">
        <v>495</v>
      </c>
      <c r="C15" s="20" t="s">
        <v>496</v>
      </c>
      <c r="D15" s="20" t="s">
        <v>623</v>
      </c>
      <c r="E15" s="20" t="s">
        <v>1055</v>
      </c>
    </row>
    <row r="16" spans="1:5" ht="11.25">
      <c r="A16" s="20" t="s">
        <v>493</v>
      </c>
      <c r="B16" s="20" t="s">
        <v>497</v>
      </c>
      <c r="C16" s="20" t="s">
        <v>498</v>
      </c>
      <c r="D16" s="20" t="s">
        <v>645</v>
      </c>
      <c r="E16" s="20" t="s">
        <v>1056</v>
      </c>
    </row>
    <row r="17" spans="1:5" ht="11.25">
      <c r="A17" s="20" t="s">
        <v>493</v>
      </c>
      <c r="B17" s="20" t="s">
        <v>499</v>
      </c>
      <c r="C17" s="20" t="s">
        <v>500</v>
      </c>
      <c r="D17" s="20" t="s">
        <v>659</v>
      </c>
      <c r="E17" s="20" t="s">
        <v>1057</v>
      </c>
    </row>
    <row r="18" spans="1:5" ht="11.25">
      <c r="A18" s="20" t="s">
        <v>493</v>
      </c>
      <c r="B18" s="20" t="s">
        <v>501</v>
      </c>
      <c r="C18" s="20" t="s">
        <v>502</v>
      </c>
      <c r="D18" s="20" t="s">
        <v>677</v>
      </c>
      <c r="E18" s="20" t="s">
        <v>1058</v>
      </c>
    </row>
    <row r="19" spans="1:5" ht="11.25">
      <c r="A19" s="20" t="s">
        <v>493</v>
      </c>
      <c r="B19" s="20" t="s">
        <v>503</v>
      </c>
      <c r="C19" s="20" t="s">
        <v>504</v>
      </c>
      <c r="D19" s="20" t="s">
        <v>691</v>
      </c>
      <c r="E19" s="20" t="s">
        <v>1059</v>
      </c>
    </row>
    <row r="20" spans="1:5" ht="11.25">
      <c r="A20" s="20" t="s">
        <v>493</v>
      </c>
      <c r="B20" s="20" t="s">
        <v>505</v>
      </c>
      <c r="C20" s="20" t="s">
        <v>506</v>
      </c>
      <c r="D20" s="20" t="s">
        <v>721</v>
      </c>
      <c r="E20" s="20" t="s">
        <v>1060</v>
      </c>
    </row>
    <row r="21" spans="1:5" ht="11.25">
      <c r="A21" s="20" t="s">
        <v>493</v>
      </c>
      <c r="B21" s="20" t="s">
        <v>507</v>
      </c>
      <c r="C21" s="20" t="s">
        <v>508</v>
      </c>
      <c r="D21" s="20" t="s">
        <v>741</v>
      </c>
      <c r="E21" s="20" t="s">
        <v>1061</v>
      </c>
    </row>
    <row r="22" spans="1:5" ht="11.25">
      <c r="A22" s="20" t="s">
        <v>493</v>
      </c>
      <c r="B22" s="20" t="s">
        <v>509</v>
      </c>
      <c r="C22" s="20" t="s">
        <v>510</v>
      </c>
      <c r="D22" s="20" t="s">
        <v>759</v>
      </c>
      <c r="E22" s="20" t="s">
        <v>1062</v>
      </c>
    </row>
    <row r="23" spans="1:5" ht="11.25">
      <c r="A23" s="20" t="s">
        <v>493</v>
      </c>
      <c r="B23" s="20" t="s">
        <v>511</v>
      </c>
      <c r="C23" s="20" t="s">
        <v>512</v>
      </c>
      <c r="D23" s="20" t="s">
        <v>775</v>
      </c>
      <c r="E23" s="20" t="s">
        <v>1063</v>
      </c>
    </row>
    <row r="24" spans="1:5" ht="11.25">
      <c r="A24" s="20" t="s">
        <v>493</v>
      </c>
      <c r="B24" s="20" t="s">
        <v>513</v>
      </c>
      <c r="C24" s="20" t="s">
        <v>514</v>
      </c>
      <c r="D24" s="20" t="s">
        <v>803</v>
      </c>
      <c r="E24" s="20" t="s">
        <v>1064</v>
      </c>
    </row>
    <row r="25" spans="1:5" ht="11.25">
      <c r="A25" s="20" t="s">
        <v>493</v>
      </c>
      <c r="B25" s="20" t="s">
        <v>515</v>
      </c>
      <c r="C25" s="20" t="s">
        <v>516</v>
      </c>
      <c r="D25" s="20" t="s">
        <v>828</v>
      </c>
      <c r="E25" s="20" t="s">
        <v>1065</v>
      </c>
    </row>
    <row r="26" spans="1:5" ht="11.25">
      <c r="A26" s="20" t="s">
        <v>493</v>
      </c>
      <c r="B26" s="20" t="s">
        <v>517</v>
      </c>
      <c r="C26" s="20" t="s">
        <v>518</v>
      </c>
      <c r="D26" s="20" t="s">
        <v>846</v>
      </c>
      <c r="E26" s="20" t="s">
        <v>1066</v>
      </c>
    </row>
    <row r="27" spans="1:5" ht="11.25">
      <c r="A27" s="20" t="s">
        <v>493</v>
      </c>
      <c r="B27" s="20" t="s">
        <v>519</v>
      </c>
      <c r="C27" s="20" t="s">
        <v>520</v>
      </c>
      <c r="D27" s="20" t="s">
        <v>878</v>
      </c>
      <c r="E27" s="20" t="s">
        <v>1067</v>
      </c>
    </row>
    <row r="28" spans="1:5" ht="11.25">
      <c r="A28" s="20" t="s">
        <v>493</v>
      </c>
      <c r="B28" s="20" t="s">
        <v>521</v>
      </c>
      <c r="C28" s="20" t="s">
        <v>522</v>
      </c>
      <c r="D28" s="20" t="s">
        <v>880</v>
      </c>
      <c r="E28" s="20" t="s">
        <v>1068</v>
      </c>
    </row>
    <row r="29" spans="1:5" ht="11.25">
      <c r="A29" s="20" t="s">
        <v>493</v>
      </c>
      <c r="B29" s="20" t="s">
        <v>523</v>
      </c>
      <c r="C29" s="20" t="s">
        <v>524</v>
      </c>
      <c r="D29" s="20" t="s">
        <v>919</v>
      </c>
      <c r="E29" s="20" t="s">
        <v>1069</v>
      </c>
    </row>
    <row r="30" spans="1:5" ht="11.25">
      <c r="A30" s="20" t="s">
        <v>525</v>
      </c>
      <c r="B30" s="20" t="s">
        <v>525</v>
      </c>
      <c r="C30" s="20" t="s">
        <v>526</v>
      </c>
      <c r="D30" s="20" t="s">
        <v>933</v>
      </c>
      <c r="E30" s="20" t="s">
        <v>1070</v>
      </c>
    </row>
    <row r="31" spans="1:5" ht="11.25">
      <c r="A31" s="20" t="s">
        <v>525</v>
      </c>
      <c r="B31" s="20" t="s">
        <v>527</v>
      </c>
      <c r="C31" s="20" t="s">
        <v>528</v>
      </c>
      <c r="D31" s="20" t="s">
        <v>951</v>
      </c>
      <c r="E31" s="20" t="s">
        <v>1071</v>
      </c>
    </row>
    <row r="32" spans="1:5" ht="11.25">
      <c r="A32" s="20" t="s">
        <v>525</v>
      </c>
      <c r="B32" s="20" t="s">
        <v>529</v>
      </c>
      <c r="C32" s="20" t="s">
        <v>530</v>
      </c>
      <c r="D32" s="20" t="s">
        <v>973</v>
      </c>
      <c r="E32" s="20" t="s">
        <v>1072</v>
      </c>
    </row>
    <row r="33" spans="1:5" ht="11.25">
      <c r="A33" s="20" t="s">
        <v>525</v>
      </c>
      <c r="B33" s="20" t="s">
        <v>531</v>
      </c>
      <c r="C33" s="20" t="s">
        <v>532</v>
      </c>
      <c r="D33" s="20" t="s">
        <v>989</v>
      </c>
      <c r="E33" s="20" t="s">
        <v>1073</v>
      </c>
    </row>
    <row r="34" spans="1:5" ht="11.25">
      <c r="A34" s="20" t="s">
        <v>525</v>
      </c>
      <c r="B34" s="20" t="s">
        <v>533</v>
      </c>
      <c r="C34" s="20" t="s">
        <v>534</v>
      </c>
      <c r="D34" s="20" t="s">
        <v>1006</v>
      </c>
      <c r="E34" s="20" t="s">
        <v>1074</v>
      </c>
    </row>
    <row r="35" spans="1:5" ht="11.25">
      <c r="A35" s="20" t="s">
        <v>525</v>
      </c>
      <c r="B35" s="20" t="s">
        <v>535</v>
      </c>
      <c r="C35" s="20" t="s">
        <v>536</v>
      </c>
      <c r="D35" s="20" t="s">
        <v>1024</v>
      </c>
      <c r="E35" s="20" t="s">
        <v>1075</v>
      </c>
    </row>
    <row r="36" spans="1:3" ht="11.25">
      <c r="A36" s="20" t="s">
        <v>525</v>
      </c>
      <c r="B36" s="20" t="s">
        <v>537</v>
      </c>
      <c r="C36" s="20" t="s">
        <v>538</v>
      </c>
    </row>
    <row r="37" spans="1:3" ht="11.25">
      <c r="A37" s="20" t="s">
        <v>525</v>
      </c>
      <c r="B37" s="20" t="s">
        <v>539</v>
      </c>
      <c r="C37" s="20" t="s">
        <v>540</v>
      </c>
    </row>
    <row r="38" spans="1:3" ht="11.25">
      <c r="A38" s="20" t="s">
        <v>525</v>
      </c>
      <c r="B38" s="20" t="s">
        <v>541</v>
      </c>
      <c r="C38" s="20" t="s">
        <v>542</v>
      </c>
    </row>
    <row r="39" spans="1:3" ht="11.25">
      <c r="A39" s="20" t="s">
        <v>525</v>
      </c>
      <c r="B39" s="20" t="s">
        <v>543</v>
      </c>
      <c r="C39" s="20" t="s">
        <v>544</v>
      </c>
    </row>
    <row r="40" spans="1:3" ht="11.25">
      <c r="A40" s="20" t="s">
        <v>525</v>
      </c>
      <c r="B40" s="20" t="s">
        <v>545</v>
      </c>
      <c r="C40" s="20" t="s">
        <v>546</v>
      </c>
    </row>
    <row r="41" spans="1:3" ht="11.25">
      <c r="A41" s="20" t="s">
        <v>547</v>
      </c>
      <c r="B41" s="20" t="s">
        <v>549</v>
      </c>
      <c r="C41" s="20" t="s">
        <v>550</v>
      </c>
    </row>
    <row r="42" spans="1:3" ht="11.25">
      <c r="A42" s="20" t="s">
        <v>547</v>
      </c>
      <c r="B42" s="20" t="s">
        <v>547</v>
      </c>
      <c r="C42" s="20" t="s">
        <v>548</v>
      </c>
    </row>
    <row r="43" spans="1:3" ht="11.25">
      <c r="A43" s="20" t="s">
        <v>547</v>
      </c>
      <c r="B43" s="20" t="s">
        <v>551</v>
      </c>
      <c r="C43" s="20" t="s">
        <v>552</v>
      </c>
    </row>
    <row r="44" spans="1:3" ht="11.25">
      <c r="A44" s="20" t="s">
        <v>547</v>
      </c>
      <c r="B44" s="20" t="s">
        <v>553</v>
      </c>
      <c r="C44" s="20" t="s">
        <v>554</v>
      </c>
    </row>
    <row r="45" spans="1:3" ht="11.25">
      <c r="A45" s="20" t="s">
        <v>547</v>
      </c>
      <c r="B45" s="20" t="s">
        <v>555</v>
      </c>
      <c r="C45" s="20" t="s">
        <v>556</v>
      </c>
    </row>
    <row r="46" spans="1:3" ht="11.25">
      <c r="A46" s="20" t="s">
        <v>547</v>
      </c>
      <c r="B46" s="20" t="s">
        <v>557</v>
      </c>
      <c r="C46" s="20" t="s">
        <v>558</v>
      </c>
    </row>
    <row r="47" spans="1:3" ht="11.25">
      <c r="A47" s="20" t="s">
        <v>547</v>
      </c>
      <c r="B47" s="20" t="s">
        <v>559</v>
      </c>
      <c r="C47" s="20" t="s">
        <v>560</v>
      </c>
    </row>
    <row r="48" spans="1:3" ht="11.25">
      <c r="A48" s="20" t="s">
        <v>547</v>
      </c>
      <c r="B48" s="20" t="s">
        <v>561</v>
      </c>
      <c r="C48" s="20" t="s">
        <v>562</v>
      </c>
    </row>
    <row r="49" spans="1:3" ht="11.25">
      <c r="A49" s="20" t="s">
        <v>563</v>
      </c>
      <c r="B49" s="20" t="s">
        <v>563</v>
      </c>
      <c r="C49" s="20" t="s">
        <v>564</v>
      </c>
    </row>
    <row r="50" spans="1:3" ht="11.25">
      <c r="A50" s="20" t="s">
        <v>565</v>
      </c>
      <c r="B50" s="20" t="s">
        <v>565</v>
      </c>
      <c r="C50" s="20" t="s">
        <v>566</v>
      </c>
    </row>
    <row r="51" spans="1:3" ht="11.25">
      <c r="A51" s="20" t="s">
        <v>565</v>
      </c>
      <c r="B51" s="20" t="s">
        <v>567</v>
      </c>
      <c r="C51" s="20" t="s">
        <v>566</v>
      </c>
    </row>
    <row r="52" spans="1:3" ht="11.25">
      <c r="A52" s="20" t="s">
        <v>568</v>
      </c>
      <c r="B52" s="20" t="s">
        <v>568</v>
      </c>
      <c r="C52" s="20" t="s">
        <v>569</v>
      </c>
    </row>
    <row r="53" spans="1:3" ht="11.25">
      <c r="A53" s="20" t="s">
        <v>570</v>
      </c>
      <c r="B53" s="20" t="s">
        <v>570</v>
      </c>
      <c r="C53" s="20" t="s">
        <v>571</v>
      </c>
    </row>
    <row r="54" spans="1:3" ht="11.25">
      <c r="A54" s="20" t="s">
        <v>570</v>
      </c>
      <c r="B54" s="20" t="s">
        <v>572</v>
      </c>
      <c r="C54" s="20" t="s">
        <v>571</v>
      </c>
    </row>
    <row r="55" spans="1:3" ht="11.25">
      <c r="A55" s="20" t="s">
        <v>573</v>
      </c>
      <c r="B55" s="20" t="s">
        <v>573</v>
      </c>
      <c r="C55" s="20" t="s">
        <v>574</v>
      </c>
    </row>
    <row r="56" spans="1:3" ht="11.25">
      <c r="A56" s="20" t="s">
        <v>575</v>
      </c>
      <c r="B56" s="20" t="s">
        <v>575</v>
      </c>
      <c r="C56" s="20" t="s">
        <v>576</v>
      </c>
    </row>
    <row r="57" spans="1:3" ht="11.25">
      <c r="A57" s="20" t="s">
        <v>577</v>
      </c>
      <c r="B57" s="20" t="s">
        <v>579</v>
      </c>
      <c r="C57" s="20" t="s">
        <v>580</v>
      </c>
    </row>
    <row r="58" spans="1:3" ht="11.25">
      <c r="A58" s="20" t="s">
        <v>577</v>
      </c>
      <c r="B58" s="20" t="s">
        <v>577</v>
      </c>
      <c r="C58" s="20" t="s">
        <v>578</v>
      </c>
    </row>
    <row r="59" spans="1:3" ht="11.25">
      <c r="A59" s="20" t="s">
        <v>577</v>
      </c>
      <c r="B59" s="20" t="s">
        <v>581</v>
      </c>
      <c r="C59" s="20" t="s">
        <v>582</v>
      </c>
    </row>
    <row r="60" spans="1:3" ht="11.25">
      <c r="A60" s="20" t="s">
        <v>577</v>
      </c>
      <c r="B60" s="20" t="s">
        <v>583</v>
      </c>
      <c r="C60" s="20" t="s">
        <v>584</v>
      </c>
    </row>
    <row r="61" spans="1:3" ht="11.25">
      <c r="A61" s="20" t="s">
        <v>577</v>
      </c>
      <c r="B61" s="20" t="s">
        <v>585</v>
      </c>
      <c r="C61" s="20" t="s">
        <v>586</v>
      </c>
    </row>
    <row r="62" spans="1:3" ht="11.25">
      <c r="A62" s="20" t="s">
        <v>577</v>
      </c>
      <c r="B62" s="20" t="s">
        <v>587</v>
      </c>
      <c r="C62" s="20" t="s">
        <v>588</v>
      </c>
    </row>
    <row r="63" spans="1:3" ht="11.25">
      <c r="A63" s="20" t="s">
        <v>577</v>
      </c>
      <c r="B63" s="20" t="s">
        <v>589</v>
      </c>
      <c r="C63" s="20" t="s">
        <v>590</v>
      </c>
    </row>
    <row r="64" spans="1:3" ht="11.25">
      <c r="A64" s="20" t="s">
        <v>577</v>
      </c>
      <c r="B64" s="20" t="s">
        <v>591</v>
      </c>
      <c r="C64" s="20" t="s">
        <v>592</v>
      </c>
    </row>
    <row r="65" spans="1:3" ht="11.25">
      <c r="A65" s="20" t="s">
        <v>593</v>
      </c>
      <c r="B65" s="20" t="s">
        <v>595</v>
      </c>
      <c r="C65" s="20" t="s">
        <v>596</v>
      </c>
    </row>
    <row r="66" spans="1:3" ht="11.25">
      <c r="A66" s="20" t="s">
        <v>593</v>
      </c>
      <c r="B66" s="20" t="s">
        <v>597</v>
      </c>
      <c r="C66" s="20" t="s">
        <v>598</v>
      </c>
    </row>
    <row r="67" spans="1:3" ht="11.25">
      <c r="A67" s="20" t="s">
        <v>593</v>
      </c>
      <c r="B67" s="20" t="s">
        <v>599</v>
      </c>
      <c r="C67" s="20" t="s">
        <v>600</v>
      </c>
    </row>
    <row r="68" spans="1:3" ht="11.25">
      <c r="A68" s="20" t="s">
        <v>593</v>
      </c>
      <c r="B68" s="20" t="s">
        <v>601</v>
      </c>
      <c r="C68" s="20" t="s">
        <v>602</v>
      </c>
    </row>
    <row r="69" spans="1:3" ht="11.25">
      <c r="A69" s="20" t="s">
        <v>593</v>
      </c>
      <c r="B69" s="20" t="s">
        <v>593</v>
      </c>
      <c r="C69" s="20" t="s">
        <v>594</v>
      </c>
    </row>
    <row r="70" spans="1:3" ht="11.25">
      <c r="A70" s="20" t="s">
        <v>593</v>
      </c>
      <c r="B70" s="20" t="s">
        <v>603</v>
      </c>
      <c r="C70" s="20" t="s">
        <v>604</v>
      </c>
    </row>
    <row r="71" spans="1:3" ht="11.25">
      <c r="A71" s="20" t="s">
        <v>593</v>
      </c>
      <c r="B71" s="20" t="s">
        <v>605</v>
      </c>
      <c r="C71" s="20" t="s">
        <v>606</v>
      </c>
    </row>
    <row r="72" spans="1:3" ht="11.25">
      <c r="A72" s="20" t="s">
        <v>593</v>
      </c>
      <c r="B72" s="20" t="s">
        <v>607</v>
      </c>
      <c r="C72" s="20" t="s">
        <v>608</v>
      </c>
    </row>
    <row r="73" spans="1:3" ht="11.25">
      <c r="A73" s="20" t="s">
        <v>593</v>
      </c>
      <c r="B73" s="20" t="s">
        <v>609</v>
      </c>
      <c r="C73" s="20" t="s">
        <v>610</v>
      </c>
    </row>
    <row r="74" spans="1:3" ht="11.25">
      <c r="A74" s="20" t="s">
        <v>593</v>
      </c>
      <c r="B74" s="20" t="s">
        <v>611</v>
      </c>
      <c r="C74" s="20" t="s">
        <v>612</v>
      </c>
    </row>
    <row r="75" spans="1:3" ht="11.25">
      <c r="A75" s="20" t="s">
        <v>593</v>
      </c>
      <c r="B75" s="20" t="s">
        <v>613</v>
      </c>
      <c r="C75" s="20" t="s">
        <v>614</v>
      </c>
    </row>
    <row r="76" spans="1:3" ht="11.25">
      <c r="A76" s="20" t="s">
        <v>615</v>
      </c>
      <c r="B76" s="20" t="s">
        <v>617</v>
      </c>
      <c r="C76" s="20" t="s">
        <v>618</v>
      </c>
    </row>
    <row r="77" spans="1:3" ht="11.25">
      <c r="A77" s="20" t="s">
        <v>615</v>
      </c>
      <c r="B77" s="20" t="s">
        <v>615</v>
      </c>
      <c r="C77" s="20" t="s">
        <v>616</v>
      </c>
    </row>
    <row r="78" spans="1:3" ht="11.25">
      <c r="A78" s="20" t="s">
        <v>615</v>
      </c>
      <c r="B78" s="20" t="s">
        <v>619</v>
      </c>
      <c r="C78" s="20" t="s">
        <v>620</v>
      </c>
    </row>
    <row r="79" spans="1:3" ht="11.25">
      <c r="A79" s="20" t="s">
        <v>615</v>
      </c>
      <c r="B79" s="20" t="s">
        <v>621</v>
      </c>
      <c r="C79" s="20" t="s">
        <v>622</v>
      </c>
    </row>
    <row r="80" spans="1:3" ht="11.25">
      <c r="A80" s="20" t="s">
        <v>623</v>
      </c>
      <c r="B80" s="20" t="s">
        <v>625</v>
      </c>
      <c r="C80" s="20" t="s">
        <v>626</v>
      </c>
    </row>
    <row r="81" spans="1:3" ht="11.25">
      <c r="A81" s="20" t="s">
        <v>623</v>
      </c>
      <c r="B81" s="20" t="s">
        <v>627</v>
      </c>
      <c r="C81" s="20" t="s">
        <v>628</v>
      </c>
    </row>
    <row r="82" spans="1:3" ht="11.25">
      <c r="A82" s="20" t="s">
        <v>623</v>
      </c>
      <c r="B82" s="20" t="s">
        <v>623</v>
      </c>
      <c r="C82" s="20" t="s">
        <v>624</v>
      </c>
    </row>
    <row r="83" spans="1:3" ht="11.25">
      <c r="A83" s="20" t="s">
        <v>623</v>
      </c>
      <c r="B83" s="20" t="s">
        <v>629</v>
      </c>
      <c r="C83" s="20" t="s">
        <v>630</v>
      </c>
    </row>
    <row r="84" spans="1:3" ht="11.25">
      <c r="A84" s="20" t="s">
        <v>623</v>
      </c>
      <c r="B84" s="20" t="s">
        <v>631</v>
      </c>
      <c r="C84" s="20" t="s">
        <v>632</v>
      </c>
    </row>
    <row r="85" spans="1:3" ht="11.25">
      <c r="A85" s="20" t="s">
        <v>623</v>
      </c>
      <c r="B85" s="20" t="s">
        <v>633</v>
      </c>
      <c r="C85" s="20" t="s">
        <v>634</v>
      </c>
    </row>
    <row r="86" spans="1:3" ht="11.25">
      <c r="A86" s="20" t="s">
        <v>623</v>
      </c>
      <c r="B86" s="20" t="s">
        <v>635</v>
      </c>
      <c r="C86" s="20" t="s">
        <v>636</v>
      </c>
    </row>
    <row r="87" spans="1:3" ht="11.25">
      <c r="A87" s="20" t="s">
        <v>623</v>
      </c>
      <c r="B87" s="20" t="s">
        <v>637</v>
      </c>
      <c r="C87" s="20" t="s">
        <v>638</v>
      </c>
    </row>
    <row r="88" spans="1:3" ht="11.25">
      <c r="A88" s="20" t="s">
        <v>623</v>
      </c>
      <c r="B88" s="20" t="s">
        <v>639</v>
      </c>
      <c r="C88" s="20" t="s">
        <v>640</v>
      </c>
    </row>
    <row r="89" spans="1:3" ht="11.25">
      <c r="A89" s="20" t="s">
        <v>623</v>
      </c>
      <c r="B89" s="20" t="s">
        <v>641</v>
      </c>
      <c r="C89" s="20" t="s">
        <v>642</v>
      </c>
    </row>
    <row r="90" spans="1:3" ht="11.25">
      <c r="A90" s="20" t="s">
        <v>623</v>
      </c>
      <c r="B90" s="20" t="s">
        <v>643</v>
      </c>
      <c r="C90" s="20" t="s">
        <v>644</v>
      </c>
    </row>
    <row r="91" spans="1:3" ht="11.25">
      <c r="A91" s="20" t="s">
        <v>645</v>
      </c>
      <c r="B91" s="20" t="s">
        <v>647</v>
      </c>
      <c r="C91" s="20" t="s">
        <v>648</v>
      </c>
    </row>
    <row r="92" spans="1:3" ht="11.25">
      <c r="A92" s="20" t="s">
        <v>645</v>
      </c>
      <c r="B92" s="20" t="s">
        <v>649</v>
      </c>
      <c r="C92" s="20" t="s">
        <v>650</v>
      </c>
    </row>
    <row r="93" spans="1:3" ht="11.25">
      <c r="A93" s="20" t="s">
        <v>645</v>
      </c>
      <c r="B93" s="20" t="s">
        <v>645</v>
      </c>
      <c r="C93" s="20" t="s">
        <v>646</v>
      </c>
    </row>
    <row r="94" spans="1:3" ht="11.25">
      <c r="A94" s="20" t="s">
        <v>645</v>
      </c>
      <c r="B94" s="20" t="s">
        <v>651</v>
      </c>
      <c r="C94" s="20" t="s">
        <v>652</v>
      </c>
    </row>
    <row r="95" spans="1:3" ht="11.25">
      <c r="A95" s="20" t="s">
        <v>645</v>
      </c>
      <c r="B95" s="20" t="s">
        <v>653</v>
      </c>
      <c r="C95" s="20" t="s">
        <v>654</v>
      </c>
    </row>
    <row r="96" spans="1:3" ht="11.25">
      <c r="A96" s="20" t="s">
        <v>645</v>
      </c>
      <c r="B96" s="20" t="s">
        <v>655</v>
      </c>
      <c r="C96" s="20" t="s">
        <v>656</v>
      </c>
    </row>
    <row r="97" spans="1:3" ht="11.25">
      <c r="A97" s="20" t="s">
        <v>645</v>
      </c>
      <c r="B97" s="20" t="s">
        <v>657</v>
      </c>
      <c r="C97" s="20" t="s">
        <v>658</v>
      </c>
    </row>
    <row r="98" spans="1:3" ht="11.25">
      <c r="A98" s="20" t="s">
        <v>659</v>
      </c>
      <c r="B98" s="20" t="s">
        <v>661</v>
      </c>
      <c r="C98" s="20" t="s">
        <v>662</v>
      </c>
    </row>
    <row r="99" spans="1:3" ht="11.25">
      <c r="A99" s="20" t="s">
        <v>659</v>
      </c>
      <c r="B99" s="20" t="s">
        <v>663</v>
      </c>
      <c r="C99" s="20" t="s">
        <v>664</v>
      </c>
    </row>
    <row r="100" spans="1:3" ht="11.25">
      <c r="A100" s="20" t="s">
        <v>659</v>
      </c>
      <c r="B100" s="20" t="s">
        <v>665</v>
      </c>
      <c r="C100" s="20" t="s">
        <v>666</v>
      </c>
    </row>
    <row r="101" spans="1:3" ht="11.25">
      <c r="A101" s="20" t="s">
        <v>659</v>
      </c>
      <c r="B101" s="20" t="s">
        <v>667</v>
      </c>
      <c r="C101" s="20" t="s">
        <v>668</v>
      </c>
    </row>
    <row r="102" spans="1:3" ht="11.25">
      <c r="A102" s="20" t="s">
        <v>659</v>
      </c>
      <c r="B102" s="20" t="s">
        <v>669</v>
      </c>
      <c r="C102" s="20" t="s">
        <v>670</v>
      </c>
    </row>
    <row r="103" spans="1:3" ht="11.25">
      <c r="A103" s="20" t="s">
        <v>659</v>
      </c>
      <c r="B103" s="20" t="s">
        <v>659</v>
      </c>
      <c r="C103" s="20" t="s">
        <v>660</v>
      </c>
    </row>
    <row r="104" spans="1:3" ht="11.25">
      <c r="A104" s="20" t="s">
        <v>659</v>
      </c>
      <c r="B104" s="20" t="s">
        <v>671</v>
      </c>
      <c r="C104" s="20" t="s">
        <v>672</v>
      </c>
    </row>
    <row r="105" spans="1:3" ht="11.25">
      <c r="A105" s="20" t="s">
        <v>659</v>
      </c>
      <c r="B105" s="20" t="s">
        <v>673</v>
      </c>
      <c r="C105" s="20" t="s">
        <v>674</v>
      </c>
    </row>
    <row r="106" spans="1:3" ht="11.25">
      <c r="A106" s="20" t="s">
        <v>659</v>
      </c>
      <c r="B106" s="20" t="s">
        <v>675</v>
      </c>
      <c r="C106" s="20" t="s">
        <v>676</v>
      </c>
    </row>
    <row r="107" spans="1:3" ht="11.25">
      <c r="A107" s="20" t="s">
        <v>677</v>
      </c>
      <c r="B107" s="20" t="s">
        <v>679</v>
      </c>
      <c r="C107" s="20" t="s">
        <v>680</v>
      </c>
    </row>
    <row r="108" spans="1:3" ht="11.25">
      <c r="A108" s="20" t="s">
        <v>677</v>
      </c>
      <c r="B108" s="20" t="s">
        <v>677</v>
      </c>
      <c r="C108" s="20" t="s">
        <v>678</v>
      </c>
    </row>
    <row r="109" spans="1:3" ht="11.25">
      <c r="A109" s="20" t="s">
        <v>677</v>
      </c>
      <c r="B109" s="20" t="s">
        <v>681</v>
      </c>
      <c r="C109" s="20" t="s">
        <v>682</v>
      </c>
    </row>
    <row r="110" spans="1:3" ht="11.25">
      <c r="A110" s="20" t="s">
        <v>677</v>
      </c>
      <c r="B110" s="20" t="s">
        <v>683</v>
      </c>
      <c r="C110" s="20" t="s">
        <v>684</v>
      </c>
    </row>
    <row r="111" spans="1:3" ht="11.25">
      <c r="A111" s="20" t="s">
        <v>677</v>
      </c>
      <c r="B111" s="20" t="s">
        <v>685</v>
      </c>
      <c r="C111" s="20" t="s">
        <v>686</v>
      </c>
    </row>
    <row r="112" spans="1:3" ht="11.25">
      <c r="A112" s="20" t="s">
        <v>677</v>
      </c>
      <c r="B112" s="20" t="s">
        <v>687</v>
      </c>
      <c r="C112" s="20" t="s">
        <v>688</v>
      </c>
    </row>
    <row r="113" spans="1:3" ht="11.25">
      <c r="A113" s="20" t="s">
        <v>677</v>
      </c>
      <c r="B113" s="20" t="s">
        <v>689</v>
      </c>
      <c r="C113" s="20" t="s">
        <v>690</v>
      </c>
    </row>
    <row r="114" spans="1:3" ht="11.25">
      <c r="A114" s="20" t="s">
        <v>691</v>
      </c>
      <c r="B114" s="20" t="s">
        <v>693</v>
      </c>
      <c r="C114" s="20" t="s">
        <v>694</v>
      </c>
    </row>
    <row r="115" spans="1:3" ht="11.25">
      <c r="A115" s="20" t="s">
        <v>691</v>
      </c>
      <c r="B115" s="20" t="s">
        <v>695</v>
      </c>
      <c r="C115" s="20" t="s">
        <v>696</v>
      </c>
    </row>
    <row r="116" spans="1:3" ht="11.25">
      <c r="A116" s="20" t="s">
        <v>691</v>
      </c>
      <c r="B116" s="20" t="s">
        <v>697</v>
      </c>
      <c r="C116" s="20" t="s">
        <v>698</v>
      </c>
    </row>
    <row r="117" spans="1:3" ht="11.25">
      <c r="A117" s="20" t="s">
        <v>691</v>
      </c>
      <c r="B117" s="20" t="s">
        <v>699</v>
      </c>
      <c r="C117" s="20" t="s">
        <v>700</v>
      </c>
    </row>
    <row r="118" spans="1:3" ht="11.25">
      <c r="A118" s="20" t="s">
        <v>691</v>
      </c>
      <c r="B118" s="20" t="s">
        <v>691</v>
      </c>
      <c r="C118" s="20" t="s">
        <v>692</v>
      </c>
    </row>
    <row r="119" spans="1:3" ht="11.25">
      <c r="A119" s="20" t="s">
        <v>691</v>
      </c>
      <c r="B119" s="20" t="s">
        <v>701</v>
      </c>
      <c r="C119" s="20" t="s">
        <v>702</v>
      </c>
    </row>
    <row r="120" spans="1:3" ht="11.25">
      <c r="A120" s="20" t="s">
        <v>691</v>
      </c>
      <c r="B120" s="20" t="s">
        <v>703</v>
      </c>
      <c r="C120" s="20" t="s">
        <v>704</v>
      </c>
    </row>
    <row r="121" spans="1:3" ht="11.25">
      <c r="A121" s="20" t="s">
        <v>691</v>
      </c>
      <c r="B121" s="20" t="s">
        <v>705</v>
      </c>
      <c r="C121" s="20" t="s">
        <v>706</v>
      </c>
    </row>
    <row r="122" spans="1:3" ht="11.25">
      <c r="A122" s="20" t="s">
        <v>691</v>
      </c>
      <c r="B122" s="20" t="s">
        <v>707</v>
      </c>
      <c r="C122" s="20" t="s">
        <v>708</v>
      </c>
    </row>
    <row r="123" spans="1:3" ht="11.25">
      <c r="A123" s="20" t="s">
        <v>691</v>
      </c>
      <c r="B123" s="20" t="s">
        <v>709</v>
      </c>
      <c r="C123" s="20" t="s">
        <v>710</v>
      </c>
    </row>
    <row r="124" spans="1:3" ht="11.25">
      <c r="A124" s="20" t="s">
        <v>691</v>
      </c>
      <c r="B124" s="20" t="s">
        <v>711</v>
      </c>
      <c r="C124" s="20" t="s">
        <v>712</v>
      </c>
    </row>
    <row r="125" spans="1:3" ht="11.25">
      <c r="A125" s="20" t="s">
        <v>691</v>
      </c>
      <c r="B125" s="20" t="s">
        <v>713</v>
      </c>
      <c r="C125" s="20" t="s">
        <v>714</v>
      </c>
    </row>
    <row r="126" spans="1:3" ht="11.25">
      <c r="A126" s="20" t="s">
        <v>691</v>
      </c>
      <c r="B126" s="20" t="s">
        <v>715</v>
      </c>
      <c r="C126" s="20" t="s">
        <v>716</v>
      </c>
    </row>
    <row r="127" spans="1:3" ht="11.25">
      <c r="A127" s="20" t="s">
        <v>691</v>
      </c>
      <c r="B127" s="20" t="s">
        <v>717</v>
      </c>
      <c r="C127" s="20" t="s">
        <v>718</v>
      </c>
    </row>
    <row r="128" spans="1:3" ht="11.25">
      <c r="A128" s="20" t="s">
        <v>691</v>
      </c>
      <c r="B128" s="20" t="s">
        <v>719</v>
      </c>
      <c r="C128" s="20" t="s">
        <v>720</v>
      </c>
    </row>
    <row r="129" spans="1:3" ht="11.25">
      <c r="A129" s="20" t="s">
        <v>721</v>
      </c>
      <c r="B129" s="20" t="s">
        <v>723</v>
      </c>
      <c r="C129" s="20" t="s">
        <v>724</v>
      </c>
    </row>
    <row r="130" spans="1:3" ht="11.25">
      <c r="A130" s="20" t="s">
        <v>721</v>
      </c>
      <c r="B130" s="20" t="s">
        <v>725</v>
      </c>
      <c r="C130" s="20" t="s">
        <v>726</v>
      </c>
    </row>
    <row r="131" spans="1:3" ht="11.25">
      <c r="A131" s="20" t="s">
        <v>721</v>
      </c>
      <c r="B131" s="20" t="s">
        <v>721</v>
      </c>
      <c r="C131" s="20" t="s">
        <v>722</v>
      </c>
    </row>
    <row r="132" spans="1:3" ht="11.25">
      <c r="A132" s="20" t="s">
        <v>721</v>
      </c>
      <c r="B132" s="20" t="s">
        <v>727</v>
      </c>
      <c r="C132" s="20" t="s">
        <v>728</v>
      </c>
    </row>
    <row r="133" spans="1:3" ht="11.25">
      <c r="A133" s="20" t="s">
        <v>721</v>
      </c>
      <c r="B133" s="20" t="s">
        <v>729</v>
      </c>
      <c r="C133" s="20" t="s">
        <v>730</v>
      </c>
    </row>
    <row r="134" spans="1:3" ht="11.25">
      <c r="A134" s="20" t="s">
        <v>721</v>
      </c>
      <c r="B134" s="20" t="s">
        <v>731</v>
      </c>
      <c r="C134" s="20" t="s">
        <v>732</v>
      </c>
    </row>
    <row r="135" spans="1:3" ht="11.25">
      <c r="A135" s="20" t="s">
        <v>721</v>
      </c>
      <c r="B135" s="20" t="s">
        <v>733</v>
      </c>
      <c r="C135" s="20" t="s">
        <v>734</v>
      </c>
    </row>
    <row r="136" spans="1:3" ht="11.25">
      <c r="A136" s="20" t="s">
        <v>721</v>
      </c>
      <c r="B136" s="20" t="s">
        <v>735</v>
      </c>
      <c r="C136" s="20" t="s">
        <v>736</v>
      </c>
    </row>
    <row r="137" spans="1:3" ht="11.25">
      <c r="A137" s="20" t="s">
        <v>721</v>
      </c>
      <c r="B137" s="20" t="s">
        <v>737</v>
      </c>
      <c r="C137" s="20" t="s">
        <v>738</v>
      </c>
    </row>
    <row r="138" spans="1:3" ht="11.25">
      <c r="A138" s="20" t="s">
        <v>721</v>
      </c>
      <c r="B138" s="20" t="s">
        <v>739</v>
      </c>
      <c r="C138" s="20" t="s">
        <v>740</v>
      </c>
    </row>
    <row r="139" spans="1:3" ht="11.25">
      <c r="A139" s="20" t="s">
        <v>741</v>
      </c>
      <c r="B139" s="20" t="s">
        <v>743</v>
      </c>
      <c r="C139" s="20" t="s">
        <v>744</v>
      </c>
    </row>
    <row r="140" spans="1:3" ht="11.25">
      <c r="A140" s="20" t="s">
        <v>741</v>
      </c>
      <c r="B140" s="20" t="s">
        <v>745</v>
      </c>
      <c r="C140" s="20" t="s">
        <v>746</v>
      </c>
    </row>
    <row r="141" spans="1:3" ht="11.25">
      <c r="A141" s="20" t="s">
        <v>741</v>
      </c>
      <c r="B141" s="20" t="s">
        <v>747</v>
      </c>
      <c r="C141" s="20" t="s">
        <v>748</v>
      </c>
    </row>
    <row r="142" spans="1:3" ht="11.25">
      <c r="A142" s="20" t="s">
        <v>741</v>
      </c>
      <c r="B142" s="20" t="s">
        <v>741</v>
      </c>
      <c r="C142" s="20" t="s">
        <v>742</v>
      </c>
    </row>
    <row r="143" spans="1:3" ht="11.25">
      <c r="A143" s="20" t="s">
        <v>741</v>
      </c>
      <c r="B143" s="20" t="s">
        <v>749</v>
      </c>
      <c r="C143" s="20" t="s">
        <v>750</v>
      </c>
    </row>
    <row r="144" spans="1:3" ht="11.25">
      <c r="A144" s="20" t="s">
        <v>741</v>
      </c>
      <c r="B144" s="20" t="s">
        <v>751</v>
      </c>
      <c r="C144" s="20" t="s">
        <v>752</v>
      </c>
    </row>
    <row r="145" spans="1:3" ht="11.25">
      <c r="A145" s="20" t="s">
        <v>741</v>
      </c>
      <c r="B145" s="20" t="s">
        <v>753</v>
      </c>
      <c r="C145" s="20" t="s">
        <v>754</v>
      </c>
    </row>
    <row r="146" spans="1:3" ht="11.25">
      <c r="A146" s="20" t="s">
        <v>741</v>
      </c>
      <c r="B146" s="20" t="s">
        <v>755</v>
      </c>
      <c r="C146" s="20" t="s">
        <v>756</v>
      </c>
    </row>
    <row r="147" spans="1:3" ht="11.25">
      <c r="A147" s="20" t="s">
        <v>741</v>
      </c>
      <c r="B147" s="20" t="s">
        <v>757</v>
      </c>
      <c r="C147" s="20" t="s">
        <v>758</v>
      </c>
    </row>
    <row r="148" spans="1:3" ht="11.25">
      <c r="A148" s="20" t="s">
        <v>759</v>
      </c>
      <c r="B148" s="20" t="s">
        <v>761</v>
      </c>
      <c r="C148" s="20" t="s">
        <v>762</v>
      </c>
    </row>
    <row r="149" spans="1:3" ht="11.25">
      <c r="A149" s="20" t="s">
        <v>759</v>
      </c>
      <c r="B149" s="20" t="s">
        <v>759</v>
      </c>
      <c r="C149" s="20" t="s">
        <v>760</v>
      </c>
    </row>
    <row r="150" spans="1:3" ht="11.25">
      <c r="A150" s="20" t="s">
        <v>759</v>
      </c>
      <c r="B150" s="20" t="s">
        <v>763</v>
      </c>
      <c r="C150" s="20" t="s">
        <v>764</v>
      </c>
    </row>
    <row r="151" spans="1:3" ht="11.25">
      <c r="A151" s="20" t="s">
        <v>759</v>
      </c>
      <c r="B151" s="20" t="s">
        <v>765</v>
      </c>
      <c r="C151" s="20" t="s">
        <v>766</v>
      </c>
    </row>
    <row r="152" spans="1:3" ht="11.25">
      <c r="A152" s="20" t="s">
        <v>759</v>
      </c>
      <c r="B152" s="20" t="s">
        <v>767</v>
      </c>
      <c r="C152" s="20" t="s">
        <v>768</v>
      </c>
    </row>
    <row r="153" spans="1:3" ht="11.25">
      <c r="A153" s="20" t="s">
        <v>759</v>
      </c>
      <c r="B153" s="20" t="s">
        <v>769</v>
      </c>
      <c r="C153" s="20" t="s">
        <v>770</v>
      </c>
    </row>
    <row r="154" spans="1:3" ht="11.25">
      <c r="A154" s="20" t="s">
        <v>759</v>
      </c>
      <c r="B154" s="20" t="s">
        <v>771</v>
      </c>
      <c r="C154" s="20" t="s">
        <v>772</v>
      </c>
    </row>
    <row r="155" spans="1:3" ht="11.25">
      <c r="A155" s="20" t="s">
        <v>759</v>
      </c>
      <c r="B155" s="20" t="s">
        <v>773</v>
      </c>
      <c r="C155" s="20" t="s">
        <v>774</v>
      </c>
    </row>
    <row r="156" spans="1:3" ht="11.25">
      <c r="A156" s="20" t="s">
        <v>775</v>
      </c>
      <c r="B156" s="20" t="s">
        <v>777</v>
      </c>
      <c r="C156" s="20" t="s">
        <v>778</v>
      </c>
    </row>
    <row r="157" spans="1:3" ht="11.25">
      <c r="A157" s="20" t="s">
        <v>775</v>
      </c>
      <c r="B157" s="20" t="s">
        <v>779</v>
      </c>
      <c r="C157" s="20" t="s">
        <v>780</v>
      </c>
    </row>
    <row r="158" spans="1:3" ht="11.25">
      <c r="A158" s="20" t="s">
        <v>775</v>
      </c>
      <c r="B158" s="20" t="s">
        <v>781</v>
      </c>
      <c r="C158" s="20" t="s">
        <v>782</v>
      </c>
    </row>
    <row r="159" spans="1:3" ht="11.25">
      <c r="A159" s="20" t="s">
        <v>775</v>
      </c>
      <c r="B159" s="20" t="s">
        <v>783</v>
      </c>
      <c r="C159" s="20" t="s">
        <v>784</v>
      </c>
    </row>
    <row r="160" spans="1:3" ht="11.25">
      <c r="A160" s="20" t="s">
        <v>775</v>
      </c>
      <c r="B160" s="20" t="s">
        <v>785</v>
      </c>
      <c r="C160" s="20" t="s">
        <v>786</v>
      </c>
    </row>
    <row r="161" spans="1:3" ht="11.25">
      <c r="A161" s="20" t="s">
        <v>775</v>
      </c>
      <c r="B161" s="20" t="s">
        <v>787</v>
      </c>
      <c r="C161" s="20" t="s">
        <v>788</v>
      </c>
    </row>
    <row r="162" spans="1:3" ht="11.25">
      <c r="A162" s="20" t="s">
        <v>775</v>
      </c>
      <c r="B162" s="20" t="s">
        <v>775</v>
      </c>
      <c r="C162" s="20" t="s">
        <v>776</v>
      </c>
    </row>
    <row r="163" spans="1:3" ht="11.25">
      <c r="A163" s="20" t="s">
        <v>775</v>
      </c>
      <c r="B163" s="20" t="s">
        <v>789</v>
      </c>
      <c r="C163" s="20" t="s">
        <v>790</v>
      </c>
    </row>
    <row r="164" spans="1:3" ht="11.25">
      <c r="A164" s="20" t="s">
        <v>775</v>
      </c>
      <c r="B164" s="20" t="s">
        <v>791</v>
      </c>
      <c r="C164" s="20" t="s">
        <v>792</v>
      </c>
    </row>
    <row r="165" spans="1:3" ht="11.25">
      <c r="A165" s="20" t="s">
        <v>775</v>
      </c>
      <c r="B165" s="20" t="s">
        <v>793</v>
      </c>
      <c r="C165" s="20" t="s">
        <v>794</v>
      </c>
    </row>
    <row r="166" spans="1:3" ht="11.25">
      <c r="A166" s="20" t="s">
        <v>775</v>
      </c>
      <c r="B166" s="20" t="s">
        <v>795</v>
      </c>
      <c r="C166" s="20" t="s">
        <v>796</v>
      </c>
    </row>
    <row r="167" spans="1:3" ht="11.25">
      <c r="A167" s="20" t="s">
        <v>775</v>
      </c>
      <c r="B167" s="20" t="s">
        <v>797</v>
      </c>
      <c r="C167" s="20" t="s">
        <v>798</v>
      </c>
    </row>
    <row r="168" spans="1:3" ht="11.25">
      <c r="A168" s="20" t="s">
        <v>775</v>
      </c>
      <c r="B168" s="20" t="s">
        <v>799</v>
      </c>
      <c r="C168" s="20" t="s">
        <v>800</v>
      </c>
    </row>
    <row r="169" spans="1:3" ht="11.25">
      <c r="A169" s="20" t="s">
        <v>775</v>
      </c>
      <c r="B169" s="20" t="s">
        <v>801</v>
      </c>
      <c r="C169" s="20" t="s">
        <v>802</v>
      </c>
    </row>
    <row r="170" spans="1:3" ht="11.25">
      <c r="A170" s="20" t="s">
        <v>803</v>
      </c>
      <c r="B170" s="20" t="s">
        <v>579</v>
      </c>
      <c r="C170" s="20" t="s">
        <v>805</v>
      </c>
    </row>
    <row r="171" spans="1:3" ht="11.25">
      <c r="A171" s="20" t="s">
        <v>803</v>
      </c>
      <c r="B171" s="20" t="s">
        <v>806</v>
      </c>
      <c r="C171" s="20" t="s">
        <v>807</v>
      </c>
    </row>
    <row r="172" spans="1:3" ht="11.25">
      <c r="A172" s="20" t="s">
        <v>803</v>
      </c>
      <c r="B172" s="20" t="s">
        <v>808</v>
      </c>
      <c r="C172" s="20" t="s">
        <v>809</v>
      </c>
    </row>
    <row r="173" spans="1:3" ht="11.25">
      <c r="A173" s="20" t="s">
        <v>803</v>
      </c>
      <c r="B173" s="20" t="s">
        <v>810</v>
      </c>
      <c r="C173" s="20" t="s">
        <v>811</v>
      </c>
    </row>
    <row r="174" spans="1:3" ht="11.25">
      <c r="A174" s="20" t="s">
        <v>803</v>
      </c>
      <c r="B174" s="20" t="s">
        <v>803</v>
      </c>
      <c r="C174" s="20" t="s">
        <v>804</v>
      </c>
    </row>
    <row r="175" spans="1:3" ht="11.25">
      <c r="A175" s="20" t="s">
        <v>803</v>
      </c>
      <c r="B175" s="20" t="s">
        <v>812</v>
      </c>
      <c r="C175" s="20" t="s">
        <v>813</v>
      </c>
    </row>
    <row r="176" spans="1:3" ht="11.25">
      <c r="A176" s="20" t="s">
        <v>803</v>
      </c>
      <c r="B176" s="20" t="s">
        <v>814</v>
      </c>
      <c r="C176" s="20" t="s">
        <v>815</v>
      </c>
    </row>
    <row r="177" spans="1:3" ht="11.25">
      <c r="A177" s="20" t="s">
        <v>803</v>
      </c>
      <c r="B177" s="20" t="s">
        <v>816</v>
      </c>
      <c r="C177" s="20" t="s">
        <v>817</v>
      </c>
    </row>
    <row r="178" spans="1:3" ht="11.25">
      <c r="A178" s="20" t="s">
        <v>803</v>
      </c>
      <c r="B178" s="20" t="s">
        <v>675</v>
      </c>
      <c r="C178" s="20" t="s">
        <v>818</v>
      </c>
    </row>
    <row r="179" spans="1:3" ht="11.25">
      <c r="A179" s="20" t="s">
        <v>803</v>
      </c>
      <c r="B179" s="20" t="s">
        <v>819</v>
      </c>
      <c r="C179" s="20" t="s">
        <v>820</v>
      </c>
    </row>
    <row r="180" spans="1:3" ht="11.25">
      <c r="A180" s="20" t="s">
        <v>803</v>
      </c>
      <c r="B180" s="20" t="s">
        <v>821</v>
      </c>
      <c r="C180" s="20" t="s">
        <v>822</v>
      </c>
    </row>
    <row r="181" spans="1:3" ht="11.25">
      <c r="A181" s="20" t="s">
        <v>803</v>
      </c>
      <c r="B181" s="20" t="s">
        <v>799</v>
      </c>
      <c r="C181" s="20" t="s">
        <v>823</v>
      </c>
    </row>
    <row r="182" spans="1:3" ht="11.25">
      <c r="A182" s="20" t="s">
        <v>803</v>
      </c>
      <c r="B182" s="20" t="s">
        <v>824</v>
      </c>
      <c r="C182" s="20" t="s">
        <v>825</v>
      </c>
    </row>
    <row r="183" spans="1:3" ht="11.25">
      <c r="A183" s="20" t="s">
        <v>803</v>
      </c>
      <c r="B183" s="20" t="s">
        <v>826</v>
      </c>
      <c r="C183" s="20" t="s">
        <v>827</v>
      </c>
    </row>
    <row r="184" spans="1:3" ht="11.25">
      <c r="A184" s="20" t="s">
        <v>828</v>
      </c>
      <c r="B184" s="20" t="s">
        <v>830</v>
      </c>
      <c r="C184" s="20" t="s">
        <v>831</v>
      </c>
    </row>
    <row r="185" spans="1:3" ht="11.25">
      <c r="A185" s="20" t="s">
        <v>828</v>
      </c>
      <c r="B185" s="20" t="s">
        <v>832</v>
      </c>
      <c r="C185" s="20" t="s">
        <v>833</v>
      </c>
    </row>
    <row r="186" spans="1:3" ht="11.25">
      <c r="A186" s="20" t="s">
        <v>828</v>
      </c>
      <c r="B186" s="20" t="s">
        <v>834</v>
      </c>
      <c r="C186" s="20" t="s">
        <v>835</v>
      </c>
    </row>
    <row r="187" spans="1:3" ht="11.25">
      <c r="A187" s="20" t="s">
        <v>828</v>
      </c>
      <c r="B187" s="20" t="s">
        <v>828</v>
      </c>
      <c r="C187" s="20" t="s">
        <v>829</v>
      </c>
    </row>
    <row r="188" spans="1:3" ht="11.25">
      <c r="A188" s="20" t="s">
        <v>828</v>
      </c>
      <c r="B188" s="20" t="s">
        <v>836</v>
      </c>
      <c r="C188" s="20" t="s">
        <v>837</v>
      </c>
    </row>
    <row r="189" spans="1:3" ht="11.25">
      <c r="A189" s="20" t="s">
        <v>828</v>
      </c>
      <c r="B189" s="20" t="s">
        <v>838</v>
      </c>
      <c r="C189" s="20" t="s">
        <v>839</v>
      </c>
    </row>
    <row r="190" spans="1:3" ht="11.25">
      <c r="A190" s="20" t="s">
        <v>828</v>
      </c>
      <c r="B190" s="20" t="s">
        <v>840</v>
      </c>
      <c r="C190" s="20" t="s">
        <v>841</v>
      </c>
    </row>
    <row r="191" spans="1:3" ht="11.25">
      <c r="A191" s="20" t="s">
        <v>828</v>
      </c>
      <c r="B191" s="20" t="s">
        <v>842</v>
      </c>
      <c r="C191" s="20" t="s">
        <v>843</v>
      </c>
    </row>
    <row r="192" spans="1:3" ht="11.25">
      <c r="A192" s="20" t="s">
        <v>828</v>
      </c>
      <c r="B192" s="20" t="s">
        <v>844</v>
      </c>
      <c r="C192" s="20" t="s">
        <v>845</v>
      </c>
    </row>
    <row r="193" spans="1:3" ht="11.25">
      <c r="A193" s="20" t="s">
        <v>846</v>
      </c>
      <c r="B193" s="20" t="s">
        <v>848</v>
      </c>
      <c r="C193" s="20" t="s">
        <v>849</v>
      </c>
    </row>
    <row r="194" spans="1:3" ht="11.25">
      <c r="A194" s="20" t="s">
        <v>846</v>
      </c>
      <c r="B194" s="20" t="s">
        <v>850</v>
      </c>
      <c r="C194" s="20" t="s">
        <v>851</v>
      </c>
    </row>
    <row r="195" spans="1:3" ht="11.25">
      <c r="A195" s="20" t="s">
        <v>846</v>
      </c>
      <c r="B195" s="20" t="s">
        <v>852</v>
      </c>
      <c r="C195" s="20" t="s">
        <v>853</v>
      </c>
    </row>
    <row r="196" spans="1:3" ht="11.25">
      <c r="A196" s="20" t="s">
        <v>846</v>
      </c>
      <c r="B196" s="20" t="s">
        <v>854</v>
      </c>
      <c r="C196" s="20" t="s">
        <v>855</v>
      </c>
    </row>
    <row r="197" spans="1:3" ht="11.25">
      <c r="A197" s="20" t="s">
        <v>846</v>
      </c>
      <c r="B197" s="20" t="s">
        <v>856</v>
      </c>
      <c r="C197" s="20" t="s">
        <v>857</v>
      </c>
    </row>
    <row r="198" spans="1:3" ht="11.25">
      <c r="A198" s="20" t="s">
        <v>846</v>
      </c>
      <c r="B198" s="20" t="s">
        <v>858</v>
      </c>
      <c r="C198" s="20" t="s">
        <v>859</v>
      </c>
    </row>
    <row r="199" spans="1:3" ht="11.25">
      <c r="A199" s="20" t="s">
        <v>846</v>
      </c>
      <c r="B199" s="20" t="s">
        <v>860</v>
      </c>
      <c r="C199" s="20" t="s">
        <v>861</v>
      </c>
    </row>
    <row r="200" spans="1:3" ht="11.25">
      <c r="A200" s="20" t="s">
        <v>846</v>
      </c>
      <c r="B200" s="20" t="s">
        <v>862</v>
      </c>
      <c r="C200" s="20" t="s">
        <v>863</v>
      </c>
    </row>
    <row r="201" spans="1:3" ht="11.25">
      <c r="A201" s="20" t="s">
        <v>846</v>
      </c>
      <c r="B201" s="20" t="s">
        <v>846</v>
      </c>
      <c r="C201" s="20" t="s">
        <v>847</v>
      </c>
    </row>
    <row r="202" spans="1:3" ht="11.25">
      <c r="A202" s="20" t="s">
        <v>846</v>
      </c>
      <c r="B202" s="20" t="s">
        <v>864</v>
      </c>
      <c r="C202" s="20" t="s">
        <v>865</v>
      </c>
    </row>
    <row r="203" spans="1:3" ht="11.25">
      <c r="A203" s="20" t="s">
        <v>846</v>
      </c>
      <c r="B203" s="20" t="s">
        <v>866</v>
      </c>
      <c r="C203" s="20" t="s">
        <v>867</v>
      </c>
    </row>
    <row r="204" spans="1:3" ht="11.25">
      <c r="A204" s="20" t="s">
        <v>846</v>
      </c>
      <c r="B204" s="20" t="s">
        <v>868</v>
      </c>
      <c r="C204" s="20" t="s">
        <v>869</v>
      </c>
    </row>
    <row r="205" spans="1:3" ht="11.25">
      <c r="A205" s="20" t="s">
        <v>846</v>
      </c>
      <c r="B205" s="20" t="s">
        <v>870</v>
      </c>
      <c r="C205" s="20" t="s">
        <v>871</v>
      </c>
    </row>
    <row r="206" spans="1:3" ht="11.25">
      <c r="A206" s="20" t="s">
        <v>846</v>
      </c>
      <c r="B206" s="20" t="s">
        <v>872</v>
      </c>
      <c r="C206" s="20" t="s">
        <v>873</v>
      </c>
    </row>
    <row r="207" spans="1:3" ht="11.25">
      <c r="A207" s="20" t="s">
        <v>846</v>
      </c>
      <c r="B207" s="20" t="s">
        <v>874</v>
      </c>
      <c r="C207" s="20" t="s">
        <v>875</v>
      </c>
    </row>
    <row r="208" spans="1:3" ht="11.25">
      <c r="A208" s="20" t="s">
        <v>846</v>
      </c>
      <c r="B208" s="20" t="s">
        <v>876</v>
      </c>
      <c r="C208" s="20" t="s">
        <v>877</v>
      </c>
    </row>
    <row r="209" spans="1:3" ht="11.25">
      <c r="A209" s="20" t="s">
        <v>878</v>
      </c>
      <c r="B209" s="20" t="s">
        <v>878</v>
      </c>
      <c r="C209" s="20" t="s">
        <v>879</v>
      </c>
    </row>
    <row r="210" spans="1:3" ht="11.25">
      <c r="A210" s="20" t="s">
        <v>880</v>
      </c>
      <c r="B210" s="20" t="s">
        <v>882</v>
      </c>
      <c r="C210" s="20" t="s">
        <v>883</v>
      </c>
    </row>
    <row r="211" spans="1:3" ht="11.25">
      <c r="A211" s="20" t="s">
        <v>880</v>
      </c>
      <c r="B211" s="20" t="s">
        <v>884</v>
      </c>
      <c r="C211" s="20" t="s">
        <v>885</v>
      </c>
    </row>
    <row r="212" spans="1:3" ht="11.25">
      <c r="A212" s="20" t="s">
        <v>880</v>
      </c>
      <c r="B212" s="20" t="s">
        <v>886</v>
      </c>
      <c r="C212" s="20" t="s">
        <v>887</v>
      </c>
    </row>
    <row r="213" spans="1:3" ht="11.25">
      <c r="A213" s="20" t="s">
        <v>880</v>
      </c>
      <c r="B213" s="20" t="s">
        <v>888</v>
      </c>
      <c r="C213" s="20" t="s">
        <v>889</v>
      </c>
    </row>
    <row r="214" spans="1:3" ht="11.25">
      <c r="A214" s="20" t="s">
        <v>880</v>
      </c>
      <c r="B214" s="20" t="s">
        <v>890</v>
      </c>
      <c r="C214" s="20" t="s">
        <v>891</v>
      </c>
    </row>
    <row r="215" spans="1:3" ht="11.25">
      <c r="A215" s="20" t="s">
        <v>880</v>
      </c>
      <c r="B215" s="20" t="s">
        <v>892</v>
      </c>
      <c r="C215" s="20" t="s">
        <v>893</v>
      </c>
    </row>
    <row r="216" spans="1:3" ht="11.25">
      <c r="A216" s="20" t="s">
        <v>880</v>
      </c>
      <c r="B216" s="20" t="s">
        <v>894</v>
      </c>
      <c r="C216" s="20" t="s">
        <v>895</v>
      </c>
    </row>
    <row r="217" spans="1:3" ht="11.25">
      <c r="A217" s="20" t="s">
        <v>880</v>
      </c>
      <c r="B217" s="20" t="s">
        <v>896</v>
      </c>
      <c r="C217" s="20" t="s">
        <v>897</v>
      </c>
    </row>
    <row r="218" spans="1:3" ht="11.25">
      <c r="A218" s="20" t="s">
        <v>880</v>
      </c>
      <c r="B218" s="20" t="s">
        <v>898</v>
      </c>
      <c r="C218" s="20" t="s">
        <v>899</v>
      </c>
    </row>
    <row r="219" spans="1:3" ht="11.25">
      <c r="A219" s="20" t="s">
        <v>880</v>
      </c>
      <c r="B219" s="20" t="s">
        <v>900</v>
      </c>
      <c r="C219" s="20" t="s">
        <v>901</v>
      </c>
    </row>
    <row r="220" spans="1:3" ht="11.25">
      <c r="A220" s="20" t="s">
        <v>880</v>
      </c>
      <c r="B220" s="20" t="s">
        <v>902</v>
      </c>
      <c r="C220" s="20" t="s">
        <v>903</v>
      </c>
    </row>
    <row r="221" spans="1:3" ht="11.25">
      <c r="A221" s="20" t="s">
        <v>880</v>
      </c>
      <c r="B221" s="20" t="s">
        <v>733</v>
      </c>
      <c r="C221" s="20" t="s">
        <v>904</v>
      </c>
    </row>
    <row r="222" spans="1:3" ht="11.25">
      <c r="A222" s="20" t="s">
        <v>880</v>
      </c>
      <c r="B222" s="20" t="s">
        <v>905</v>
      </c>
      <c r="C222" s="20" t="s">
        <v>906</v>
      </c>
    </row>
    <row r="223" spans="1:3" ht="11.25">
      <c r="A223" s="20" t="s">
        <v>880</v>
      </c>
      <c r="B223" s="20" t="s">
        <v>907</v>
      </c>
      <c r="C223" s="20" t="s">
        <v>908</v>
      </c>
    </row>
    <row r="224" spans="1:3" ht="11.25">
      <c r="A224" s="20" t="s">
        <v>880</v>
      </c>
      <c r="B224" s="20" t="s">
        <v>880</v>
      </c>
      <c r="C224" s="20" t="s">
        <v>881</v>
      </c>
    </row>
    <row r="225" spans="1:3" ht="11.25">
      <c r="A225" s="20" t="s">
        <v>880</v>
      </c>
      <c r="B225" s="20" t="s">
        <v>909</v>
      </c>
      <c r="C225" s="20" t="s">
        <v>910</v>
      </c>
    </row>
    <row r="226" spans="1:3" ht="11.25">
      <c r="A226" s="20" t="s">
        <v>880</v>
      </c>
      <c r="B226" s="20" t="s">
        <v>911</v>
      </c>
      <c r="C226" s="20" t="s">
        <v>912</v>
      </c>
    </row>
    <row r="227" spans="1:3" ht="11.25">
      <c r="A227" s="20" t="s">
        <v>880</v>
      </c>
      <c r="B227" s="20" t="s">
        <v>913</v>
      </c>
      <c r="C227" s="20" t="s">
        <v>914</v>
      </c>
    </row>
    <row r="228" spans="1:3" ht="11.25">
      <c r="A228" s="20" t="s">
        <v>880</v>
      </c>
      <c r="B228" s="20" t="s">
        <v>915</v>
      </c>
      <c r="C228" s="20" t="s">
        <v>916</v>
      </c>
    </row>
    <row r="229" spans="1:3" ht="11.25">
      <c r="A229" s="20" t="s">
        <v>880</v>
      </c>
      <c r="B229" s="20" t="s">
        <v>917</v>
      </c>
      <c r="C229" s="20" t="s">
        <v>918</v>
      </c>
    </row>
    <row r="230" spans="1:3" ht="11.25">
      <c r="A230" s="20" t="s">
        <v>919</v>
      </c>
      <c r="B230" s="20" t="s">
        <v>921</v>
      </c>
      <c r="C230" s="20" t="s">
        <v>922</v>
      </c>
    </row>
    <row r="231" spans="1:3" ht="11.25">
      <c r="A231" s="20" t="s">
        <v>919</v>
      </c>
      <c r="B231" s="20" t="s">
        <v>923</v>
      </c>
      <c r="C231" s="20" t="s">
        <v>924</v>
      </c>
    </row>
    <row r="232" spans="1:3" ht="11.25">
      <c r="A232" s="20" t="s">
        <v>919</v>
      </c>
      <c r="B232" s="20" t="s">
        <v>919</v>
      </c>
      <c r="C232" s="20" t="s">
        <v>920</v>
      </c>
    </row>
    <row r="233" spans="1:3" ht="11.25">
      <c r="A233" s="20" t="s">
        <v>919</v>
      </c>
      <c r="B233" s="20" t="s">
        <v>925</v>
      </c>
      <c r="C233" s="20" t="s">
        <v>926</v>
      </c>
    </row>
    <row r="234" spans="1:3" ht="11.25">
      <c r="A234" s="20" t="s">
        <v>919</v>
      </c>
      <c r="B234" s="20" t="s">
        <v>927</v>
      </c>
      <c r="C234" s="20" t="s">
        <v>928</v>
      </c>
    </row>
    <row r="235" spans="1:3" ht="11.25">
      <c r="A235" s="20" t="s">
        <v>919</v>
      </c>
      <c r="B235" s="20" t="s">
        <v>929</v>
      </c>
      <c r="C235" s="20" t="s">
        <v>930</v>
      </c>
    </row>
    <row r="236" spans="1:3" ht="11.25">
      <c r="A236" s="20" t="s">
        <v>919</v>
      </c>
      <c r="B236" s="20" t="s">
        <v>931</v>
      </c>
      <c r="C236" s="20" t="s">
        <v>932</v>
      </c>
    </row>
    <row r="237" spans="1:3" ht="11.25">
      <c r="A237" s="20" t="s">
        <v>933</v>
      </c>
      <c r="B237" s="20" t="s">
        <v>935</v>
      </c>
      <c r="C237" s="20" t="s">
        <v>936</v>
      </c>
    </row>
    <row r="238" spans="1:3" ht="11.25">
      <c r="A238" s="20" t="s">
        <v>933</v>
      </c>
      <c r="B238" s="20" t="s">
        <v>937</v>
      </c>
      <c r="C238" s="20" t="s">
        <v>938</v>
      </c>
    </row>
    <row r="239" spans="1:3" ht="11.25">
      <c r="A239" s="20" t="s">
        <v>933</v>
      </c>
      <c r="B239" s="20" t="s">
        <v>939</v>
      </c>
      <c r="C239" s="20" t="s">
        <v>940</v>
      </c>
    </row>
    <row r="240" spans="1:3" ht="11.25">
      <c r="A240" s="20" t="s">
        <v>933</v>
      </c>
      <c r="B240" s="20" t="s">
        <v>941</v>
      </c>
      <c r="C240" s="20" t="s">
        <v>942</v>
      </c>
    </row>
    <row r="241" spans="1:3" ht="11.25">
      <c r="A241" s="20" t="s">
        <v>933</v>
      </c>
      <c r="B241" s="20" t="s">
        <v>943</v>
      </c>
      <c r="C241" s="20" t="s">
        <v>944</v>
      </c>
    </row>
    <row r="242" spans="1:3" ht="11.25">
      <c r="A242" s="20" t="s">
        <v>933</v>
      </c>
      <c r="B242" s="20" t="s">
        <v>945</v>
      </c>
      <c r="C242" s="20" t="s">
        <v>946</v>
      </c>
    </row>
    <row r="243" spans="1:3" ht="11.25">
      <c r="A243" s="20" t="s">
        <v>933</v>
      </c>
      <c r="B243" s="20" t="s">
        <v>933</v>
      </c>
      <c r="C243" s="20" t="s">
        <v>934</v>
      </c>
    </row>
    <row r="244" spans="1:3" ht="11.25">
      <c r="A244" s="20" t="s">
        <v>933</v>
      </c>
      <c r="B244" s="20" t="s">
        <v>947</v>
      </c>
      <c r="C244" s="20" t="s">
        <v>948</v>
      </c>
    </row>
    <row r="245" spans="1:3" ht="11.25">
      <c r="A245" s="20" t="s">
        <v>933</v>
      </c>
      <c r="B245" s="20" t="s">
        <v>949</v>
      </c>
      <c r="C245" s="20" t="s">
        <v>950</v>
      </c>
    </row>
    <row r="246" spans="1:3" ht="11.25">
      <c r="A246" s="20" t="s">
        <v>951</v>
      </c>
      <c r="B246" s="20" t="s">
        <v>953</v>
      </c>
      <c r="C246" s="20" t="s">
        <v>954</v>
      </c>
    </row>
    <row r="247" spans="1:3" ht="11.25">
      <c r="A247" s="20" t="s">
        <v>951</v>
      </c>
      <c r="B247" s="20" t="s">
        <v>955</v>
      </c>
      <c r="C247" s="20" t="s">
        <v>956</v>
      </c>
    </row>
    <row r="248" spans="1:3" ht="11.25">
      <c r="A248" s="20" t="s">
        <v>951</v>
      </c>
      <c r="B248" s="20" t="s">
        <v>957</v>
      </c>
      <c r="C248" s="20" t="s">
        <v>958</v>
      </c>
    </row>
    <row r="249" spans="1:3" ht="11.25">
      <c r="A249" s="20" t="s">
        <v>951</v>
      </c>
      <c r="B249" s="20" t="s">
        <v>959</v>
      </c>
      <c r="C249" s="20" t="s">
        <v>960</v>
      </c>
    </row>
    <row r="250" spans="1:3" ht="11.25">
      <c r="A250" s="20" t="s">
        <v>951</v>
      </c>
      <c r="B250" s="20" t="s">
        <v>961</v>
      </c>
      <c r="C250" s="20" t="s">
        <v>962</v>
      </c>
    </row>
    <row r="251" spans="1:3" ht="11.25">
      <c r="A251" s="20" t="s">
        <v>951</v>
      </c>
      <c r="B251" s="20" t="s">
        <v>963</v>
      </c>
      <c r="C251" s="20" t="s">
        <v>964</v>
      </c>
    </row>
    <row r="252" spans="1:3" ht="11.25">
      <c r="A252" s="20" t="s">
        <v>951</v>
      </c>
      <c r="B252" s="20" t="s">
        <v>965</v>
      </c>
      <c r="C252" s="20" t="s">
        <v>966</v>
      </c>
    </row>
    <row r="253" spans="1:3" ht="11.25">
      <c r="A253" s="20" t="s">
        <v>951</v>
      </c>
      <c r="B253" s="20" t="s">
        <v>967</v>
      </c>
      <c r="C253" s="20" t="s">
        <v>968</v>
      </c>
    </row>
    <row r="254" spans="1:3" ht="11.25">
      <c r="A254" s="20" t="s">
        <v>951</v>
      </c>
      <c r="B254" s="20" t="s">
        <v>969</v>
      </c>
      <c r="C254" s="20" t="s">
        <v>970</v>
      </c>
    </row>
    <row r="255" spans="1:3" ht="11.25">
      <c r="A255" s="20" t="s">
        <v>951</v>
      </c>
      <c r="B255" s="20" t="s">
        <v>971</v>
      </c>
      <c r="C255" s="20" t="s">
        <v>972</v>
      </c>
    </row>
    <row r="256" spans="1:3" ht="11.25">
      <c r="A256" s="20" t="s">
        <v>951</v>
      </c>
      <c r="B256" s="20" t="s">
        <v>951</v>
      </c>
      <c r="C256" s="20" t="s">
        <v>952</v>
      </c>
    </row>
    <row r="257" spans="1:3" ht="11.25">
      <c r="A257" s="20" t="s">
        <v>973</v>
      </c>
      <c r="B257" s="20" t="s">
        <v>975</v>
      </c>
      <c r="C257" s="20" t="s">
        <v>976</v>
      </c>
    </row>
    <row r="258" spans="1:3" ht="11.25">
      <c r="A258" s="20" t="s">
        <v>973</v>
      </c>
      <c r="B258" s="20" t="s">
        <v>977</v>
      </c>
      <c r="C258" s="20" t="s">
        <v>978</v>
      </c>
    </row>
    <row r="259" spans="1:3" ht="11.25">
      <c r="A259" s="20" t="s">
        <v>973</v>
      </c>
      <c r="B259" s="20" t="s">
        <v>979</v>
      </c>
      <c r="C259" s="20" t="s">
        <v>980</v>
      </c>
    </row>
    <row r="260" spans="1:3" ht="11.25">
      <c r="A260" s="20" t="s">
        <v>973</v>
      </c>
      <c r="B260" s="20" t="s">
        <v>981</v>
      </c>
      <c r="C260" s="20" t="s">
        <v>982</v>
      </c>
    </row>
    <row r="261" spans="1:3" ht="11.25">
      <c r="A261" s="20" t="s">
        <v>973</v>
      </c>
      <c r="B261" s="20" t="s">
        <v>983</v>
      </c>
      <c r="C261" s="20" t="s">
        <v>984</v>
      </c>
    </row>
    <row r="262" spans="1:3" ht="11.25">
      <c r="A262" s="20" t="s">
        <v>973</v>
      </c>
      <c r="B262" s="20" t="s">
        <v>985</v>
      </c>
      <c r="C262" s="20" t="s">
        <v>986</v>
      </c>
    </row>
    <row r="263" spans="1:3" ht="11.25">
      <c r="A263" s="20" t="s">
        <v>973</v>
      </c>
      <c r="B263" s="20" t="s">
        <v>973</v>
      </c>
      <c r="C263" s="20" t="s">
        <v>974</v>
      </c>
    </row>
    <row r="264" spans="1:3" ht="11.25">
      <c r="A264" s="20" t="s">
        <v>973</v>
      </c>
      <c r="B264" s="20" t="s">
        <v>987</v>
      </c>
      <c r="C264" s="20" t="s">
        <v>988</v>
      </c>
    </row>
    <row r="265" spans="1:3" ht="11.25">
      <c r="A265" s="20" t="s">
        <v>989</v>
      </c>
      <c r="B265" s="20" t="s">
        <v>991</v>
      </c>
      <c r="C265" s="20" t="s">
        <v>992</v>
      </c>
    </row>
    <row r="266" spans="1:3" ht="11.25">
      <c r="A266" s="20" t="s">
        <v>989</v>
      </c>
      <c r="B266" s="20" t="s">
        <v>993</v>
      </c>
      <c r="C266" s="20" t="s">
        <v>994</v>
      </c>
    </row>
    <row r="267" spans="1:3" ht="11.25">
      <c r="A267" s="20" t="s">
        <v>989</v>
      </c>
      <c r="B267" s="20" t="s">
        <v>995</v>
      </c>
      <c r="C267" s="20" t="s">
        <v>996</v>
      </c>
    </row>
    <row r="268" spans="1:3" ht="11.25">
      <c r="A268" s="20" t="s">
        <v>989</v>
      </c>
      <c r="B268" s="20" t="s">
        <v>481</v>
      </c>
      <c r="C268" s="20" t="s">
        <v>997</v>
      </c>
    </row>
    <row r="269" spans="1:3" ht="11.25">
      <c r="A269" s="20" t="s">
        <v>989</v>
      </c>
      <c r="B269" s="20" t="s">
        <v>998</v>
      </c>
      <c r="C269" s="20" t="s">
        <v>999</v>
      </c>
    </row>
    <row r="270" spans="1:3" ht="11.25">
      <c r="A270" s="20" t="s">
        <v>989</v>
      </c>
      <c r="B270" s="20" t="s">
        <v>1000</v>
      </c>
      <c r="C270" s="20" t="s">
        <v>1001</v>
      </c>
    </row>
    <row r="271" spans="1:3" ht="11.25">
      <c r="A271" s="20" t="s">
        <v>989</v>
      </c>
      <c r="B271" s="20" t="s">
        <v>1002</v>
      </c>
      <c r="C271" s="20" t="s">
        <v>1003</v>
      </c>
    </row>
    <row r="272" spans="1:3" ht="11.25">
      <c r="A272" s="20" t="s">
        <v>989</v>
      </c>
      <c r="B272" s="20" t="s">
        <v>1004</v>
      </c>
      <c r="C272" s="20" t="s">
        <v>1005</v>
      </c>
    </row>
    <row r="273" spans="1:3" ht="11.25">
      <c r="A273" s="20" t="s">
        <v>989</v>
      </c>
      <c r="B273" s="20" t="s">
        <v>989</v>
      </c>
      <c r="C273" s="20" t="s">
        <v>990</v>
      </c>
    </row>
    <row r="274" spans="1:3" ht="11.25">
      <c r="A274" s="20" t="s">
        <v>1006</v>
      </c>
      <c r="B274" s="20" t="s">
        <v>1008</v>
      </c>
      <c r="C274" s="20" t="s">
        <v>1009</v>
      </c>
    </row>
    <row r="275" spans="1:3" ht="11.25">
      <c r="A275" s="20" t="s">
        <v>1006</v>
      </c>
      <c r="B275" s="20" t="s">
        <v>1010</v>
      </c>
      <c r="C275" s="20" t="s">
        <v>1011</v>
      </c>
    </row>
    <row r="276" spans="1:3" ht="11.25">
      <c r="A276" s="20" t="s">
        <v>1006</v>
      </c>
      <c r="B276" s="20" t="s">
        <v>1012</v>
      </c>
      <c r="C276" s="20" t="s">
        <v>1013</v>
      </c>
    </row>
    <row r="277" spans="1:3" ht="11.25">
      <c r="A277" s="20" t="s">
        <v>1006</v>
      </c>
      <c r="B277" s="20" t="s">
        <v>1014</v>
      </c>
      <c r="C277" s="20" t="s">
        <v>1015</v>
      </c>
    </row>
    <row r="278" spans="1:3" ht="11.25">
      <c r="A278" s="20" t="s">
        <v>1006</v>
      </c>
      <c r="B278" s="20" t="s">
        <v>1016</v>
      </c>
      <c r="C278" s="20" t="s">
        <v>1017</v>
      </c>
    </row>
    <row r="279" spans="1:3" ht="11.25">
      <c r="A279" s="20" t="s">
        <v>1006</v>
      </c>
      <c r="B279" s="20" t="s">
        <v>1018</v>
      </c>
      <c r="C279" s="20" t="s">
        <v>1019</v>
      </c>
    </row>
    <row r="280" spans="1:3" ht="11.25">
      <c r="A280" s="20" t="s">
        <v>1006</v>
      </c>
      <c r="B280" s="20" t="s">
        <v>1006</v>
      </c>
      <c r="C280" s="20" t="s">
        <v>1007</v>
      </c>
    </row>
    <row r="281" spans="1:3" ht="11.25">
      <c r="A281" s="20" t="s">
        <v>1006</v>
      </c>
      <c r="B281" s="20" t="s">
        <v>1020</v>
      </c>
      <c r="C281" s="20" t="s">
        <v>1021</v>
      </c>
    </row>
    <row r="282" spans="1:3" ht="11.25">
      <c r="A282" s="20" t="s">
        <v>1006</v>
      </c>
      <c r="B282" s="20" t="s">
        <v>1022</v>
      </c>
      <c r="C282" s="20" t="s">
        <v>1023</v>
      </c>
    </row>
    <row r="283" spans="1:3" ht="11.25">
      <c r="A283" s="20" t="s">
        <v>1024</v>
      </c>
      <c r="B283" s="20" t="s">
        <v>595</v>
      </c>
      <c r="C283" s="20" t="s">
        <v>1026</v>
      </c>
    </row>
    <row r="284" spans="1:3" ht="11.25">
      <c r="A284" s="20" t="s">
        <v>1024</v>
      </c>
      <c r="B284" s="20" t="s">
        <v>783</v>
      </c>
      <c r="C284" s="20" t="s">
        <v>1027</v>
      </c>
    </row>
    <row r="285" spans="1:3" ht="11.25">
      <c r="A285" s="20" t="s">
        <v>1024</v>
      </c>
      <c r="B285" s="20" t="s">
        <v>1028</v>
      </c>
      <c r="C285" s="20" t="s">
        <v>1029</v>
      </c>
    </row>
    <row r="286" spans="1:3" ht="11.25">
      <c r="A286" s="20" t="s">
        <v>1024</v>
      </c>
      <c r="B286" s="20" t="s">
        <v>1030</v>
      </c>
      <c r="C286" s="20" t="s">
        <v>1031</v>
      </c>
    </row>
    <row r="287" spans="1:3" ht="11.25">
      <c r="A287" s="20" t="s">
        <v>1024</v>
      </c>
      <c r="B287" s="20" t="s">
        <v>1032</v>
      </c>
      <c r="C287" s="20" t="s">
        <v>1033</v>
      </c>
    </row>
    <row r="288" spans="1:3" ht="11.25">
      <c r="A288" s="20" t="s">
        <v>1024</v>
      </c>
      <c r="B288" s="20" t="s">
        <v>1034</v>
      </c>
      <c r="C288" s="20" t="s">
        <v>1035</v>
      </c>
    </row>
    <row r="289" spans="1:3" ht="11.25">
      <c r="A289" s="20" t="s">
        <v>1024</v>
      </c>
      <c r="B289" s="20" t="s">
        <v>1036</v>
      </c>
      <c r="C289" s="20" t="s">
        <v>1037</v>
      </c>
    </row>
    <row r="290" spans="1:3" ht="11.25">
      <c r="A290" s="20" t="s">
        <v>1024</v>
      </c>
      <c r="B290" s="20" t="s">
        <v>1038</v>
      </c>
      <c r="C290" s="20" t="s">
        <v>1039</v>
      </c>
    </row>
    <row r="291" spans="1:3" ht="11.25">
      <c r="A291" s="20" t="s">
        <v>1024</v>
      </c>
      <c r="B291" s="20" t="s">
        <v>1040</v>
      </c>
      <c r="C291" s="20" t="s">
        <v>1041</v>
      </c>
    </row>
    <row r="292" spans="1:3" ht="11.25">
      <c r="A292" s="20" t="s">
        <v>1024</v>
      </c>
      <c r="B292" s="20" t="s">
        <v>1024</v>
      </c>
      <c r="C292" s="20" t="s">
        <v>1025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теплоснабжения</dc:title>
  <dc:subject>Мониторинг выполнения производственных и инвестиционных программ в сфере теплоснабжения</dc:subject>
  <dc:creator>--</dc:creator>
  <cp:keywords/>
  <dc:description/>
  <cp:lastModifiedBy>es1</cp:lastModifiedBy>
  <cp:lastPrinted>2012-04-28T11:23:07Z</cp:lastPrinted>
  <dcterms:created xsi:type="dcterms:W3CDTF">2004-05-21T07:18:45Z</dcterms:created>
  <dcterms:modified xsi:type="dcterms:W3CDTF">2012-04-28T12:06:44Z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INV.48.TS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